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ndreas.loehr\OneDrive - Rainer Schneider Kabelsatzbau und Konfektion\Homepage Update\Homepage neu\Downloads\"/>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76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9" i="5" l="1"/>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X7" i="5" s="1"/>
  <c r="V8" i="5"/>
  <c r="G8" i="5" s="1"/>
  <c r="V9" i="5"/>
  <c r="E9" i="5"/>
  <c r="V10" i="5"/>
  <c r="E10" i="5"/>
  <c r="X10" i="5" s="1"/>
  <c r="V11" i="5"/>
  <c r="E11" i="5"/>
  <c r="V12" i="5"/>
  <c r="E12" i="5"/>
  <c r="X12" i="5" s="1"/>
  <c r="V13" i="5"/>
  <c r="E13" i="5"/>
  <c r="X13" i="5" s="1"/>
  <c r="V14" i="5"/>
  <c r="E14" i="5"/>
  <c r="V15" i="5"/>
  <c r="E15" i="5"/>
  <c r="V16" i="5"/>
  <c r="E16" i="5"/>
  <c r="X16" i="5" s="1"/>
  <c r="V17" i="5"/>
  <c r="E17" i="5"/>
  <c r="V18" i="5"/>
  <c r="E18" i="5"/>
  <c r="V19" i="5"/>
  <c r="E19" i="5"/>
  <c r="X19" i="5" s="1"/>
  <c r="V20" i="5"/>
  <c r="E20" i="5"/>
  <c r="V21" i="5"/>
  <c r="E21" i="5"/>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V91" i="5"/>
  <c r="E91" i="5"/>
  <c r="X91" i="5" s="1"/>
  <c r="V92" i="5"/>
  <c r="E92" i="5"/>
  <c r="X92" i="5" s="1"/>
  <c r="V93" i="5"/>
  <c r="E93" i="5"/>
  <c r="X93" i="5" s="1"/>
  <c r="V94" i="5"/>
  <c r="E94" i="5"/>
  <c r="X94" i="5" s="1"/>
  <c r="V95" i="5"/>
  <c r="E95" i="5"/>
  <c r="X95" i="5" s="1"/>
  <c r="V96" i="5"/>
  <c r="E96" i="5"/>
  <c r="X96" i="5" s="1"/>
  <c r="V97" i="5"/>
  <c r="E97" i="5"/>
  <c r="X97" i="5" s="1"/>
  <c r="V98" i="5"/>
  <c r="E98" i="5"/>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V116" i="5"/>
  <c r="E116" i="5"/>
  <c r="X116" i="5" s="1"/>
  <c r="V117" i="5"/>
  <c r="E117" i="5"/>
  <c r="X117" i="5" s="1"/>
  <c r="V118" i="5"/>
  <c r="E118" i="5"/>
  <c r="X118" i="5" s="1"/>
  <c r="V119" i="5"/>
  <c r="E119" i="5"/>
  <c r="X119" i="5" s="1"/>
  <c r="V120" i="5"/>
  <c r="E120" i="5"/>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X129" i="5" s="1"/>
  <c r="V130" i="5"/>
  <c r="E130" i="5"/>
  <c r="X130" i="5" s="1"/>
  <c r="V131" i="5"/>
  <c r="E131" i="5"/>
  <c r="X131" i="5" s="1"/>
  <c r="V132" i="5"/>
  <c r="E132" i="5"/>
  <c r="X132" i="5" s="1"/>
  <c r="V133" i="5"/>
  <c r="E133" i="5"/>
  <c r="X133" i="5" s="1"/>
  <c r="V134" i="5"/>
  <c r="E134" i="5"/>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X144" i="5" s="1"/>
  <c r="V145" i="5"/>
  <c r="E145" i="5"/>
  <c r="X145" i="5" s="1"/>
  <c r="V146" i="5"/>
  <c r="E146" i="5"/>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V159" i="5"/>
  <c r="E159" i="5"/>
  <c r="X159" i="5" s="1"/>
  <c r="V160" i="5"/>
  <c r="E160" i="5"/>
  <c r="X160" i="5" s="1"/>
  <c r="V161" i="5"/>
  <c r="E161" i="5"/>
  <c r="X161" i="5" s="1"/>
  <c r="V162" i="5"/>
  <c r="E162" i="5"/>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V190" i="5"/>
  <c r="E190" i="5"/>
  <c r="X190" i="5" s="1"/>
  <c r="V191" i="5"/>
  <c r="E191" i="5"/>
  <c r="V192" i="5"/>
  <c r="E192" i="5"/>
  <c r="X192" i="5" s="1"/>
  <c r="V193" i="5"/>
  <c r="E193" i="5"/>
  <c r="X193" i="5" s="1"/>
  <c r="V194" i="5"/>
  <c r="E194" i="5"/>
  <c r="V195" i="5"/>
  <c r="E195" i="5"/>
  <c r="X195" i="5" s="1"/>
  <c r="V196" i="5"/>
  <c r="E196" i="5"/>
  <c r="X196" i="5" s="1"/>
  <c r="V197" i="5"/>
  <c r="E197" i="5"/>
  <c r="X197" i="5" s="1"/>
  <c r="V198" i="5"/>
  <c r="E198" i="5"/>
  <c r="V199" i="5"/>
  <c r="E199" i="5"/>
  <c r="X199" i="5" s="1"/>
  <c r="V200" i="5"/>
  <c r="E200" i="5"/>
  <c r="X200" i="5" s="1"/>
  <c r="V201" i="5"/>
  <c r="E201" i="5"/>
  <c r="V202" i="5"/>
  <c r="E202" i="5"/>
  <c r="X202" i="5" s="1"/>
  <c r="V203" i="5"/>
  <c r="E203" i="5"/>
  <c r="X203" i="5" s="1"/>
  <c r="V204" i="5"/>
  <c r="E204" i="5"/>
  <c r="X204" i="5" s="1"/>
  <c r="V205" i="5"/>
  <c r="E205" i="5"/>
  <c r="X205" i="5" s="1"/>
  <c r="V206" i="5"/>
  <c r="E206" i="5"/>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X216" i="5" s="1"/>
  <c r="V217" i="5"/>
  <c r="E217" i="5"/>
  <c r="X217" i="5" s="1"/>
  <c r="V218" i="5"/>
  <c r="E218" i="5"/>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V231" i="5"/>
  <c r="E231" i="5"/>
  <c r="X231" i="5" s="1"/>
  <c r="V232" i="5"/>
  <c r="E232" i="5"/>
  <c r="X232" i="5" s="1"/>
  <c r="V233" i="5"/>
  <c r="E233" i="5"/>
  <c r="V234" i="5"/>
  <c r="E234" i="5"/>
  <c r="V235" i="5"/>
  <c r="E235" i="5"/>
  <c r="X235" i="5" s="1"/>
  <c r="V236" i="5"/>
  <c r="E236" i="5"/>
  <c r="V237" i="5"/>
  <c r="E237" i="5"/>
  <c r="X237" i="5" s="1"/>
  <c r="V238" i="5"/>
  <c r="E238" i="5"/>
  <c r="X238" i="5" s="1"/>
  <c r="V239" i="5"/>
  <c r="E239" i="5"/>
  <c r="V240" i="5"/>
  <c r="E240" i="5"/>
  <c r="X240" i="5" s="1"/>
  <c r="V241" i="5"/>
  <c r="E241" i="5"/>
  <c r="X241" i="5" s="1"/>
  <c r="V242" i="5"/>
  <c r="E242" i="5"/>
  <c r="V243" i="5"/>
  <c r="E243" i="5"/>
  <c r="V244" i="5"/>
  <c r="E244" i="5"/>
  <c r="X244" i="5" s="1"/>
  <c r="V245" i="5"/>
  <c r="E245" i="5"/>
  <c r="X245" i="5" s="1"/>
  <c r="V246" i="5"/>
  <c r="E246" i="5"/>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V279" i="5"/>
  <c r="E279" i="5"/>
  <c r="V280" i="5"/>
  <c r="E280" i="5"/>
  <c r="X280" i="5" s="1"/>
  <c r="V281" i="5"/>
  <c r="E281" i="5"/>
  <c r="X281" i="5" s="1"/>
  <c r="V282" i="5"/>
  <c r="E282" i="5"/>
  <c r="V283" i="5"/>
  <c r="E283" i="5"/>
  <c r="X283" i="5" s="1"/>
  <c r="V284" i="5"/>
  <c r="E284" i="5"/>
  <c r="X284" i="5" s="1"/>
  <c r="V285" i="5"/>
  <c r="E285" i="5"/>
  <c r="V286" i="5"/>
  <c r="E286" i="5"/>
  <c r="X286" i="5" s="1"/>
  <c r="V287" i="5"/>
  <c r="E287" i="5"/>
  <c r="V288" i="5"/>
  <c r="E288" i="5"/>
  <c r="X288" i="5" s="1"/>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V306" i="5"/>
  <c r="E306" i="5"/>
  <c r="V307" i="5"/>
  <c r="E307" i="5"/>
  <c r="X307" i="5" s="1"/>
  <c r="V308" i="5"/>
  <c r="E308" i="5"/>
  <c r="X308" i="5" s="1"/>
  <c r="V309" i="5"/>
  <c r="E309" i="5"/>
  <c r="V310" i="5"/>
  <c r="E310" i="5"/>
  <c r="X310" i="5" s="1"/>
  <c r="V311" i="5"/>
  <c r="E311" i="5"/>
  <c r="V312" i="5"/>
  <c r="E312" i="5"/>
  <c r="X312" i="5" s="1"/>
  <c r="V313" i="5"/>
  <c r="E313" i="5"/>
  <c r="X313" i="5" s="1"/>
  <c r="V314" i="5"/>
  <c r="E314" i="5"/>
  <c r="V315" i="5"/>
  <c r="E315" i="5"/>
  <c r="V316" i="5"/>
  <c r="E316" i="5"/>
  <c r="X316" i="5" s="1"/>
  <c r="V317" i="5"/>
  <c r="E317" i="5"/>
  <c r="V318" i="5"/>
  <c r="E318" i="5"/>
  <c r="V319" i="5"/>
  <c r="E319" i="5"/>
  <c r="X319" i="5" s="1"/>
  <c r="V320" i="5"/>
  <c r="E320" i="5"/>
  <c r="X320" i="5" s="1"/>
  <c r="V321" i="5"/>
  <c r="E321" i="5"/>
  <c r="V322" i="5"/>
  <c r="E322" i="5"/>
  <c r="X322" i="5" s="1"/>
  <c r="V323" i="5"/>
  <c r="E323" i="5"/>
  <c r="X323" i="5" s="1"/>
  <c r="V324" i="5"/>
  <c r="E324" i="5"/>
  <c r="X324" i="5" s="1"/>
  <c r="V325" i="5"/>
  <c r="E325" i="5"/>
  <c r="X325" i="5" s="1"/>
  <c r="V326" i="5"/>
  <c r="E326" i="5"/>
  <c r="V327" i="5"/>
  <c r="E327" i="5"/>
  <c r="V328" i="5"/>
  <c r="E328" i="5"/>
  <c r="X328" i="5" s="1"/>
  <c r="V329" i="5"/>
  <c r="E329" i="5"/>
  <c r="X329" i="5" s="1"/>
  <c r="V330" i="5"/>
  <c r="E330" i="5"/>
  <c r="V331" i="5"/>
  <c r="E331" i="5"/>
  <c r="V332" i="5"/>
  <c r="E332" i="5"/>
  <c r="X332" i="5" s="1"/>
  <c r="V333" i="5"/>
  <c r="E333" i="5"/>
  <c r="V334" i="5"/>
  <c r="E334" i="5"/>
  <c r="V335" i="5"/>
  <c r="E335" i="5"/>
  <c r="V336" i="5"/>
  <c r="E336" i="5"/>
  <c r="X336" i="5" s="1"/>
  <c r="V337" i="5"/>
  <c r="E337" i="5"/>
  <c r="X337" i="5" s="1"/>
  <c r="V338" i="5"/>
  <c r="E338" i="5"/>
  <c r="V339" i="5"/>
  <c r="E339" i="5"/>
  <c r="V340" i="5"/>
  <c r="E340" i="5"/>
  <c r="X340" i="5" s="1"/>
  <c r="V341" i="5"/>
  <c r="E341" i="5"/>
  <c r="X341" i="5" s="1"/>
  <c r="V342" i="5"/>
  <c r="E342" i="5"/>
  <c r="V343" i="5"/>
  <c r="E343" i="5"/>
  <c r="X343" i="5" s="1"/>
  <c r="V344" i="5"/>
  <c r="E344" i="5"/>
  <c r="X344" i="5" s="1"/>
  <c r="V345" i="5"/>
  <c r="E345" i="5"/>
  <c r="V346" i="5"/>
  <c r="E346" i="5"/>
  <c r="X346" i="5" s="1"/>
  <c r="V347" i="5"/>
  <c r="E347" i="5"/>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X356" i="5" s="1"/>
  <c r="V357" i="5"/>
  <c r="E357" i="5"/>
  <c r="V358" i="5"/>
  <c r="E358" i="5"/>
  <c r="V359" i="5"/>
  <c r="E359" i="5"/>
  <c r="V360" i="5"/>
  <c r="E360" i="5"/>
  <c r="X360" i="5" s="1"/>
  <c r="V361" i="5"/>
  <c r="E361" i="5"/>
  <c r="X361" i="5" s="1"/>
  <c r="V362" i="5"/>
  <c r="E362" i="5"/>
  <c r="X362" i="5" s="1"/>
  <c r="V363" i="5"/>
  <c r="E363" i="5"/>
  <c r="V364" i="5"/>
  <c r="E364" i="5"/>
  <c r="X364" i="5" s="1"/>
  <c r="V365" i="5"/>
  <c r="E365" i="5"/>
  <c r="V366" i="5"/>
  <c r="E366" i="5"/>
  <c r="V367" i="5"/>
  <c r="E367" i="5"/>
  <c r="V368" i="5"/>
  <c r="E368" i="5"/>
  <c r="X368" i="5" s="1"/>
  <c r="V369" i="5"/>
  <c r="E369" i="5"/>
  <c r="V370" i="5"/>
  <c r="E370" i="5"/>
  <c r="X370" i="5" s="1"/>
  <c r="V371" i="5"/>
  <c r="E371" i="5"/>
  <c r="X371" i="5" s="1"/>
  <c r="V372" i="5"/>
  <c r="E372" i="5"/>
  <c r="X372" i="5" s="1"/>
  <c r="V373" i="5"/>
  <c r="E373" i="5"/>
  <c r="X373" i="5" s="1"/>
  <c r="V374" i="5"/>
  <c r="E374" i="5"/>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V384" i="5"/>
  <c r="E384" i="5"/>
  <c r="X384" i="5" s="1"/>
  <c r="V385" i="5"/>
  <c r="E385" i="5"/>
  <c r="X385" i="5" s="1"/>
  <c r="V386" i="5"/>
  <c r="E386" i="5"/>
  <c r="V387" i="5"/>
  <c r="E387" i="5"/>
  <c r="V388" i="5"/>
  <c r="E388" i="5"/>
  <c r="X388" i="5" s="1"/>
  <c r="V389" i="5"/>
  <c r="E389" i="5"/>
  <c r="X389" i="5" s="1"/>
  <c r="V390" i="5"/>
  <c r="E390" i="5"/>
  <c r="V391" i="5"/>
  <c r="E391" i="5"/>
  <c r="X391" i="5" s="1"/>
  <c r="V392" i="5"/>
  <c r="E392" i="5"/>
  <c r="X392" i="5" s="1"/>
  <c r="V393" i="5"/>
  <c r="E393" i="5"/>
  <c r="X393" i="5" s="1"/>
  <c r="V394" i="5"/>
  <c r="E394" i="5"/>
  <c r="V395" i="5"/>
  <c r="E395" i="5"/>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V408" i="5"/>
  <c r="E408" i="5"/>
  <c r="X408" i="5" s="1"/>
  <c r="V409" i="5"/>
  <c r="E409" i="5"/>
  <c r="X409" i="5" s="1"/>
  <c r="V410" i="5"/>
  <c r="E410" i="5"/>
  <c r="V411" i="5"/>
  <c r="E411" i="5"/>
  <c r="V412" i="5"/>
  <c r="E412" i="5"/>
  <c r="X412" i="5" s="1"/>
  <c r="V413" i="5"/>
  <c r="E413" i="5"/>
  <c r="X413" i="5" s="1"/>
  <c r="V414" i="5"/>
  <c r="E414" i="5"/>
  <c r="V415" i="5"/>
  <c r="E415" i="5"/>
  <c r="X415" i="5" s="1"/>
  <c r="V416" i="5"/>
  <c r="E416" i="5"/>
  <c r="X416" i="5" s="1"/>
  <c r="V417" i="5"/>
  <c r="E417" i="5"/>
  <c r="X417" i="5" s="1"/>
  <c r="V418" i="5"/>
  <c r="E418" i="5"/>
  <c r="X418" i="5" s="1"/>
  <c r="V419" i="5"/>
  <c r="E419" i="5"/>
  <c r="V420" i="5"/>
  <c r="E420" i="5"/>
  <c r="X420" i="5" s="1"/>
  <c r="V421" i="5"/>
  <c r="E421" i="5"/>
  <c r="X421" i="5" s="1"/>
  <c r="V422" i="5"/>
  <c r="E422" i="5"/>
  <c r="V423" i="5"/>
  <c r="E423" i="5"/>
  <c r="V424" i="5"/>
  <c r="E424" i="5"/>
  <c r="X424" i="5" s="1"/>
  <c r="V425" i="5"/>
  <c r="E425" i="5"/>
  <c r="X425" i="5" s="1"/>
  <c r="V426" i="5"/>
  <c r="E426" i="5"/>
  <c r="V427" i="5"/>
  <c r="E427" i="5"/>
  <c r="X427" i="5" s="1"/>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X460" i="5" s="1"/>
  <c r="V461" i="5"/>
  <c r="E461" i="5"/>
  <c r="X461" i="5" s="1"/>
  <c r="V462" i="5"/>
  <c r="E462" i="5"/>
  <c r="V463" i="5"/>
  <c r="E463" i="5"/>
  <c r="X463" i="5" s="1"/>
  <c r="V464" i="5"/>
  <c r="E464" i="5"/>
  <c r="X464" i="5" s="1"/>
  <c r="V465" i="5"/>
  <c r="E465" i="5"/>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V475" i="5"/>
  <c r="E475" i="5"/>
  <c r="X475" i="5" s="1"/>
  <c r="V476" i="5"/>
  <c r="E476" i="5"/>
  <c r="X476" i="5" s="1"/>
  <c r="V477" i="5"/>
  <c r="E477" i="5"/>
  <c r="V478" i="5"/>
  <c r="E478" i="5"/>
  <c r="X478" i="5" s="1"/>
  <c r="V479" i="5"/>
  <c r="E479" i="5"/>
  <c r="X479" i="5" s="1"/>
  <c r="V480" i="5"/>
  <c r="E480" i="5"/>
  <c r="X480" i="5" s="1"/>
  <c r="V481" i="5"/>
  <c r="E481" i="5"/>
  <c r="X481" i="5" s="1"/>
  <c r="V482" i="5"/>
  <c r="E482" i="5"/>
  <c r="V483" i="5"/>
  <c r="E483" i="5"/>
  <c r="V484" i="5"/>
  <c r="E484" i="5"/>
  <c r="X484" i="5" s="1"/>
  <c r="V485" i="5"/>
  <c r="E485" i="5"/>
  <c r="V486" i="5"/>
  <c r="E486" i="5"/>
  <c r="V487" i="5"/>
  <c r="E487" i="5"/>
  <c r="X487" i="5" s="1"/>
  <c r="V488" i="5"/>
  <c r="E488" i="5"/>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V499" i="5"/>
  <c r="E499" i="5"/>
  <c r="X499" i="5" s="1"/>
  <c r="V500" i="5"/>
  <c r="E500" i="5"/>
  <c r="X500" i="5" s="1"/>
  <c r="V501" i="5"/>
  <c r="E501" i="5"/>
  <c r="V502" i="5"/>
  <c r="E502" i="5"/>
  <c r="X502" i="5" s="1"/>
  <c r="V503" i="5"/>
  <c r="E503" i="5"/>
  <c r="V504" i="5"/>
  <c r="E504" i="5"/>
  <c r="X504" i="5" s="1"/>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X524" i="5" s="1"/>
  <c r="V525" i="5"/>
  <c r="E525" i="5"/>
  <c r="V526" i="5"/>
  <c r="E526" i="5"/>
  <c r="X526" i="5" s="1"/>
  <c r="V527" i="5"/>
  <c r="E527" i="5"/>
  <c r="X527" i="5" s="1"/>
  <c r="V528" i="5"/>
  <c r="E528" i="5"/>
  <c r="X528" i="5" s="1"/>
  <c r="V529" i="5"/>
  <c r="E529" i="5"/>
  <c r="X529" i="5" s="1"/>
  <c r="V530" i="5"/>
  <c r="E530" i="5"/>
  <c r="V531" i="5"/>
  <c r="E531" i="5"/>
  <c r="X531" i="5" s="1"/>
  <c r="V532" i="5"/>
  <c r="E532" i="5"/>
  <c r="X532" i="5" s="1"/>
  <c r="V533" i="5"/>
  <c r="E533" i="5"/>
  <c r="V534" i="5"/>
  <c r="E534" i="5"/>
  <c r="V535" i="5"/>
  <c r="E535" i="5"/>
  <c r="X535" i="5" s="1"/>
  <c r="V536" i="5"/>
  <c r="E536" i="5"/>
  <c r="X536" i="5" s="1"/>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V555" i="5"/>
  <c r="E555" i="5"/>
  <c r="V556" i="5"/>
  <c r="E556" i="5"/>
  <c r="X556" i="5" s="1"/>
  <c r="V557" i="5"/>
  <c r="E557" i="5"/>
  <c r="V558" i="5"/>
  <c r="E558" i="5"/>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V570" i="5"/>
  <c r="E570" i="5"/>
  <c r="X570" i="5" s="1"/>
  <c r="V571" i="5"/>
  <c r="E571" i="5"/>
  <c r="X571" i="5" s="1"/>
  <c r="V572" i="5"/>
  <c r="E572" i="5"/>
  <c r="X572" i="5" s="1"/>
  <c r="V573" i="5"/>
  <c r="E573" i="5"/>
  <c r="V574" i="5"/>
  <c r="E574" i="5"/>
  <c r="X574" i="5" s="1"/>
  <c r="V575" i="5"/>
  <c r="E575" i="5"/>
  <c r="V576" i="5"/>
  <c r="E576" i="5"/>
  <c r="X576" i="5" s="1"/>
  <c r="V577" i="5"/>
  <c r="E577" i="5"/>
  <c r="X577" i="5" s="1"/>
  <c r="V578" i="5"/>
  <c r="E578" i="5"/>
  <c r="V579" i="5"/>
  <c r="E579" i="5"/>
  <c r="V580" i="5"/>
  <c r="E580" i="5"/>
  <c r="X580" i="5" s="1"/>
  <c r="V581" i="5"/>
  <c r="E581" i="5"/>
  <c r="V582" i="5"/>
  <c r="E582" i="5"/>
  <c r="X582" i="5" s="1"/>
  <c r="V583" i="5"/>
  <c r="E583" i="5"/>
  <c r="X583" i="5" s="1"/>
  <c r="V584" i="5"/>
  <c r="E584" i="5"/>
  <c r="X584" i="5" s="1"/>
  <c r="V585" i="5"/>
  <c r="E585" i="5"/>
  <c r="V586" i="5"/>
  <c r="E586" i="5"/>
  <c r="X586" i="5" s="1"/>
  <c r="V587" i="5"/>
  <c r="E587" i="5"/>
  <c r="V588" i="5"/>
  <c r="E588" i="5"/>
  <c r="X588" i="5" s="1"/>
  <c r="V589" i="5"/>
  <c r="E589" i="5"/>
  <c r="X589" i="5" s="1"/>
  <c r="V590" i="5"/>
  <c r="E590" i="5"/>
  <c r="X590" i="5" s="1"/>
  <c r="V591" i="5"/>
  <c r="E591" i="5"/>
  <c r="V592" i="5"/>
  <c r="E592" i="5"/>
  <c r="X592" i="5" s="1"/>
  <c r="V593" i="5"/>
  <c r="E593" i="5"/>
  <c r="V594" i="5"/>
  <c r="E594" i="5"/>
  <c r="X594" i="5" s="1"/>
  <c r="V595" i="5"/>
  <c r="E595" i="5"/>
  <c r="X595" i="5" s="1"/>
  <c r="V596" i="5"/>
  <c r="E596" i="5"/>
  <c r="X596" i="5" s="1"/>
  <c r="V597" i="5"/>
  <c r="E597" i="5"/>
  <c r="V598" i="5"/>
  <c r="E598" i="5"/>
  <c r="X598" i="5" s="1"/>
  <c r="V599" i="5"/>
  <c r="E599" i="5"/>
  <c r="V600" i="5"/>
  <c r="E600" i="5"/>
  <c r="X600" i="5" s="1"/>
  <c r="V601" i="5"/>
  <c r="E601" i="5"/>
  <c r="X601" i="5" s="1"/>
  <c r="V602" i="5"/>
  <c r="E602" i="5"/>
  <c r="V603" i="5"/>
  <c r="E603" i="5"/>
  <c r="V604" i="5"/>
  <c r="E604" i="5"/>
  <c r="X604" i="5" s="1"/>
  <c r="V605" i="5"/>
  <c r="E605" i="5"/>
  <c r="V606" i="5"/>
  <c r="E606" i="5"/>
  <c r="X606" i="5" s="1"/>
  <c r="V607" i="5"/>
  <c r="E607" i="5"/>
  <c r="V608" i="5"/>
  <c r="E608" i="5"/>
  <c r="X608" i="5" s="1"/>
  <c r="V609" i="5"/>
  <c r="E609" i="5"/>
  <c r="V610" i="5"/>
  <c r="E610" i="5"/>
  <c r="X610" i="5" s="1"/>
  <c r="V611" i="5"/>
  <c r="E611" i="5"/>
  <c r="V612" i="5"/>
  <c r="E612" i="5"/>
  <c r="X612" i="5" s="1"/>
  <c r="V613" i="5"/>
  <c r="E613" i="5"/>
  <c r="X613" i="5" s="1"/>
  <c r="V614" i="5"/>
  <c r="E614" i="5"/>
  <c r="X614" i="5" s="1"/>
  <c r="V615" i="5"/>
  <c r="E615" i="5"/>
  <c r="V616" i="5"/>
  <c r="E616" i="5"/>
  <c r="X616" i="5" s="1"/>
  <c r="V617" i="5"/>
  <c r="E617" i="5"/>
  <c r="V618" i="5"/>
  <c r="E618" i="5"/>
  <c r="X618" i="5" s="1"/>
  <c r="V619" i="5"/>
  <c r="E619" i="5"/>
  <c r="X619" i="5" s="1"/>
  <c r="V620" i="5"/>
  <c r="E620" i="5"/>
  <c r="X620" i="5" s="1"/>
  <c r="V621" i="5"/>
  <c r="E621" i="5"/>
  <c r="V622" i="5"/>
  <c r="E622" i="5"/>
  <c r="X622" i="5" s="1"/>
  <c r="V623" i="5"/>
  <c r="E623" i="5"/>
  <c r="V624" i="5"/>
  <c r="E624" i="5"/>
  <c r="X624" i="5" s="1"/>
  <c r="V625" i="5"/>
  <c r="E625" i="5"/>
  <c r="X625" i="5" s="1"/>
  <c r="V626" i="5"/>
  <c r="E626" i="5"/>
  <c r="X626" i="5" s="1"/>
  <c r="V627" i="5"/>
  <c r="E627" i="5"/>
  <c r="V628" i="5"/>
  <c r="E628" i="5"/>
  <c r="X628" i="5" s="1"/>
  <c r="V629" i="5"/>
  <c r="E629" i="5"/>
  <c r="V630" i="5"/>
  <c r="E630" i="5"/>
  <c r="X630" i="5" s="1"/>
  <c r="V631" i="5"/>
  <c r="E631" i="5"/>
  <c r="X631" i="5" s="1"/>
  <c r="V632" i="5"/>
  <c r="E632" i="5"/>
  <c r="X632" i="5" s="1"/>
  <c r="V633" i="5"/>
  <c r="E633" i="5"/>
  <c r="V634" i="5"/>
  <c r="E634" i="5"/>
  <c r="X634" i="5" s="1"/>
  <c r="V635" i="5"/>
  <c r="E635" i="5"/>
  <c r="V636" i="5"/>
  <c r="E636" i="5"/>
  <c r="X636" i="5" s="1"/>
  <c r="V637" i="5"/>
  <c r="E637" i="5"/>
  <c r="X637" i="5" s="1"/>
  <c r="V638" i="5"/>
  <c r="E638" i="5"/>
  <c r="X638" i="5" s="1"/>
  <c r="V639" i="5"/>
  <c r="E639" i="5"/>
  <c r="V640" i="5"/>
  <c r="E640" i="5"/>
  <c r="X640" i="5" s="1"/>
  <c r="V641" i="5"/>
  <c r="E641" i="5"/>
  <c r="V642" i="5"/>
  <c r="E642" i="5"/>
  <c r="X642" i="5" s="1"/>
  <c r="V643" i="5"/>
  <c r="E643" i="5"/>
  <c r="X643" i="5" s="1"/>
  <c r="V644" i="5"/>
  <c r="E644" i="5"/>
  <c r="X644" i="5" s="1"/>
  <c r="V645" i="5"/>
  <c r="E645" i="5"/>
  <c r="V646" i="5"/>
  <c r="E646" i="5"/>
  <c r="X646" i="5" s="1"/>
  <c r="V647" i="5"/>
  <c r="E647" i="5"/>
  <c r="V648" i="5"/>
  <c r="E648" i="5"/>
  <c r="X648" i="5" s="1"/>
  <c r="V649" i="5"/>
  <c r="E649" i="5"/>
  <c r="X649" i="5" s="1"/>
  <c r="V650" i="5"/>
  <c r="E650" i="5"/>
  <c r="V651" i="5"/>
  <c r="E651" i="5"/>
  <c r="V652" i="5"/>
  <c r="E652" i="5"/>
  <c r="X652" i="5" s="1"/>
  <c r="V653" i="5"/>
  <c r="E653" i="5"/>
  <c r="V654" i="5"/>
  <c r="E654" i="5"/>
  <c r="X654" i="5" s="1"/>
  <c r="V655" i="5"/>
  <c r="E655" i="5"/>
  <c r="X655" i="5" s="1"/>
  <c r="V656" i="5"/>
  <c r="E656" i="5"/>
  <c r="X656" i="5" s="1"/>
  <c r="V657" i="5"/>
  <c r="E657" i="5"/>
  <c r="V658" i="5"/>
  <c r="E658" i="5"/>
  <c r="X658" i="5" s="1"/>
  <c r="V659" i="5"/>
  <c r="E659" i="5"/>
  <c r="V660" i="5"/>
  <c r="E660" i="5"/>
  <c r="X660" i="5" s="1"/>
  <c r="V661" i="5"/>
  <c r="E661" i="5"/>
  <c r="X661" i="5" s="1"/>
  <c r="V662" i="5"/>
  <c r="E662" i="5"/>
  <c r="V663" i="5"/>
  <c r="E663" i="5"/>
  <c r="V664" i="5"/>
  <c r="E664" i="5"/>
  <c r="X664" i="5" s="1"/>
  <c r="V665" i="5"/>
  <c r="E665" i="5"/>
  <c r="X665" i="5" s="1"/>
  <c r="V666" i="5"/>
  <c r="E666" i="5"/>
  <c r="X666" i="5" s="1"/>
  <c r="V667" i="5"/>
  <c r="E667" i="5"/>
  <c r="X667" i="5" s="1"/>
  <c r="V668" i="5"/>
  <c r="E668" i="5"/>
  <c r="X668" i="5" s="1"/>
  <c r="V669" i="5"/>
  <c r="E669" i="5"/>
  <c r="V670" i="5"/>
  <c r="E670" i="5"/>
  <c r="X670" i="5" s="1"/>
  <c r="V671" i="5"/>
  <c r="E671" i="5"/>
  <c r="V672" i="5"/>
  <c r="E672" i="5"/>
  <c r="X672" i="5" s="1"/>
  <c r="V673" i="5"/>
  <c r="E673" i="5"/>
  <c r="X673" i="5" s="1"/>
  <c r="V674" i="5"/>
  <c r="E674" i="5"/>
  <c r="X674" i="5" s="1"/>
  <c r="V675" i="5"/>
  <c r="E675" i="5"/>
  <c r="V676" i="5"/>
  <c r="E676" i="5"/>
  <c r="X676" i="5" s="1"/>
  <c r="V677" i="5"/>
  <c r="E677" i="5"/>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V864" i="5"/>
  <c r="E864" i="5"/>
  <c r="X864" i="5" s="1"/>
  <c r="V865" i="5"/>
  <c r="E865" i="5"/>
  <c r="X865" i="5" s="1"/>
  <c r="V866" i="5"/>
  <c r="E866" i="5"/>
  <c r="V867" i="5"/>
  <c r="E867" i="5"/>
  <c r="V868" i="5"/>
  <c r="E868" i="5"/>
  <c r="X868" i="5" s="1"/>
  <c r="V869" i="5"/>
  <c r="E869" i="5"/>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V915" i="5"/>
  <c r="E915" i="5"/>
  <c r="V916" i="5"/>
  <c r="E916" i="5"/>
  <c r="X916" i="5" s="1"/>
  <c r="V917" i="5"/>
  <c r="E917" i="5"/>
  <c r="X917" i="5" s="1"/>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V943" i="5"/>
  <c r="E943" i="5"/>
  <c r="X943" i="5" s="1"/>
  <c r="V944" i="5"/>
  <c r="E944" i="5"/>
  <c r="X944" i="5" s="1"/>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V975" i="5"/>
  <c r="E975" i="5"/>
  <c r="X975" i="5" s="1"/>
  <c r="V976" i="5"/>
  <c r="E976" i="5"/>
  <c r="X976" i="5" s="1"/>
  <c r="V977" i="5"/>
  <c r="E977" i="5"/>
  <c r="V978" i="5"/>
  <c r="E978" i="5"/>
  <c r="X978" i="5" s="1"/>
  <c r="V979" i="5"/>
  <c r="E979" i="5"/>
  <c r="X979" i="5" s="1"/>
  <c r="V980" i="5"/>
  <c r="E980" i="5"/>
  <c r="V981" i="5"/>
  <c r="E981" i="5"/>
  <c r="X981" i="5" s="1"/>
  <c r="V982" i="5"/>
  <c r="E982" i="5"/>
  <c r="X982" i="5" s="1"/>
  <c r="V983" i="5"/>
  <c r="E983" i="5"/>
  <c r="V984" i="5"/>
  <c r="E984" i="5"/>
  <c r="X984" i="5" s="1"/>
  <c r="V985" i="5"/>
  <c r="E985" i="5"/>
  <c r="V986" i="5"/>
  <c r="E986" i="5"/>
  <c r="X986" i="5" s="1"/>
  <c r="V987" i="5"/>
  <c r="E987" i="5"/>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V1068" i="5"/>
  <c r="E1068" i="5"/>
  <c r="X1068" i="5" s="1"/>
  <c r="V1069" i="5"/>
  <c r="E1069" i="5"/>
  <c r="X1069" i="5" s="1"/>
  <c r="V1070" i="5"/>
  <c r="E1070" i="5"/>
  <c r="X1070" i="5" s="1"/>
  <c r="V1071" i="5"/>
  <c r="E1071" i="5"/>
  <c r="V1072" i="5"/>
  <c r="E1072" i="5"/>
  <c r="V1073" i="5"/>
  <c r="E1073" i="5"/>
  <c r="X1073" i="5" s="1"/>
  <c r="V1074" i="5"/>
  <c r="E1074" i="5"/>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V1111" i="5"/>
  <c r="E1111" i="5"/>
  <c r="X1111" i="5" s="1"/>
  <c r="V1112" i="5"/>
  <c r="E1112" i="5"/>
  <c r="X1112" i="5" s="1"/>
  <c r="V1113" i="5"/>
  <c r="E1113" i="5"/>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X1180" i="5" s="1"/>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V1194" i="5"/>
  <c r="E1194" i="5"/>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V1287" i="5"/>
  <c r="E1287" i="5"/>
  <c r="V1288" i="5"/>
  <c r="E1288" i="5"/>
  <c r="X1288" i="5" s="1"/>
  <c r="V1289" i="5"/>
  <c r="E1289" i="5"/>
  <c r="V1290" i="5"/>
  <c r="E1290" i="5"/>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V1311" i="5"/>
  <c r="E1311" i="5"/>
  <c r="V1312" i="5"/>
  <c r="E1312" i="5"/>
  <c r="X1312" i="5" s="1"/>
  <c r="V1313" i="5"/>
  <c r="E1313" i="5"/>
  <c r="V1314" i="5"/>
  <c r="E1314" i="5"/>
  <c r="V1315" i="5"/>
  <c r="E1315" i="5"/>
  <c r="X1315" i="5" s="1"/>
  <c r="V1316" i="5"/>
  <c r="E1316" i="5"/>
  <c r="X1316" i="5" s="1"/>
  <c r="V1317" i="5"/>
  <c r="E1317" i="5"/>
  <c r="V1318" i="5"/>
  <c r="E1318" i="5"/>
  <c r="X1318" i="5" s="1"/>
  <c r="V1319" i="5"/>
  <c r="E1319" i="5"/>
  <c r="V1320" i="5"/>
  <c r="E1320" i="5"/>
  <c r="X1320" i="5" s="1"/>
  <c r="V1321" i="5"/>
  <c r="E1321" i="5"/>
  <c r="X1321" i="5" s="1"/>
  <c r="V1322" i="5"/>
  <c r="E1322" i="5"/>
  <c r="V1323" i="5"/>
  <c r="E1323" i="5"/>
  <c r="V1324" i="5"/>
  <c r="E1324" i="5"/>
  <c r="X1324" i="5" s="1"/>
  <c r="V1325" i="5"/>
  <c r="E1325" i="5"/>
  <c r="V1326" i="5"/>
  <c r="E1326" i="5"/>
  <c r="V1327" i="5"/>
  <c r="E1327" i="5"/>
  <c r="X1327" i="5" s="1"/>
  <c r="V1328" i="5"/>
  <c r="E1328" i="5"/>
  <c r="X1328" i="5" s="1"/>
  <c r="V1329" i="5"/>
  <c r="E1329" i="5"/>
  <c r="V1330" i="5"/>
  <c r="E1330" i="5"/>
  <c r="X1330" i="5" s="1"/>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X1339" i="5" s="1"/>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V1386" i="5"/>
  <c r="E1386" i="5"/>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V1395" i="5"/>
  <c r="E1395" i="5"/>
  <c r="X1395" i="5" s="1"/>
  <c r="V1396" i="5"/>
  <c r="E1396" i="5"/>
  <c r="X1396" i="5" s="1"/>
  <c r="V1397" i="5"/>
  <c r="E1397" i="5"/>
  <c r="X1397" i="5" s="1"/>
  <c r="V1398" i="5"/>
  <c r="E1398" i="5"/>
  <c r="V1399" i="5"/>
  <c r="E1399" i="5"/>
  <c r="X1399" i="5" s="1"/>
  <c r="V1400" i="5"/>
  <c r="E1400" i="5"/>
  <c r="X1400" i="5" s="1"/>
  <c r="V1401" i="5"/>
  <c r="E1401" i="5"/>
  <c r="V1402" i="5"/>
  <c r="E1402" i="5"/>
  <c r="X1402" i="5" s="1"/>
  <c r="V1403" i="5"/>
  <c r="E1403" i="5"/>
  <c r="V1404" i="5"/>
  <c r="E1404" i="5"/>
  <c r="X1404" i="5" s="1"/>
  <c r="V1405" i="5"/>
  <c r="E1405" i="5"/>
  <c r="X1405" i="5" s="1"/>
  <c r="V1406" i="5"/>
  <c r="E1406" i="5"/>
  <c r="X1406" i="5" s="1"/>
  <c r="V1407" i="5"/>
  <c r="E1407" i="5"/>
  <c r="V1408" i="5"/>
  <c r="E1408" i="5"/>
  <c r="X1408" i="5" s="1"/>
  <c r="V1409" i="5"/>
  <c r="E1409" i="5"/>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V1575" i="5"/>
  <c r="E1575" i="5"/>
  <c r="V1576" i="5"/>
  <c r="E1576" i="5"/>
  <c r="X1576" i="5" s="1"/>
  <c r="V1577" i="5"/>
  <c r="E1577" i="5"/>
  <c r="V1578" i="5"/>
  <c r="E1578" i="5"/>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X1591" i="5" s="1"/>
  <c r="V1592" i="5"/>
  <c r="E1592" i="5"/>
  <c r="X1592" i="5" s="1"/>
  <c r="V1593" i="5"/>
  <c r="E1593" i="5"/>
  <c r="V1594" i="5"/>
  <c r="E1594" i="5"/>
  <c r="X1594" i="5" s="1"/>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X1639" i="5" s="1"/>
  <c r="V1640" i="5"/>
  <c r="E1640" i="5"/>
  <c r="X1640" i="5" s="1"/>
  <c r="V1641" i="5"/>
  <c r="E1641" i="5"/>
  <c r="V1642" i="5"/>
  <c r="E1642" i="5"/>
  <c r="X1642" i="5" s="1"/>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X1651" i="5" s="1"/>
  <c r="V1652" i="5"/>
  <c r="E1652" i="5"/>
  <c r="X1652" i="5" s="1"/>
  <c r="V1653" i="5"/>
  <c r="E1653" i="5"/>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V1668" i="5"/>
  <c r="E1668" i="5"/>
  <c r="X1668" i="5" s="1"/>
  <c r="V1669" i="5"/>
  <c r="E1669" i="5"/>
  <c r="X1669" i="5" s="1"/>
  <c r="V1670" i="5"/>
  <c r="E1670" i="5"/>
  <c r="V1671" i="5"/>
  <c r="E1671" i="5"/>
  <c r="V1672" i="5"/>
  <c r="E1672" i="5"/>
  <c r="X1672" i="5" s="1"/>
  <c r="V1673" i="5"/>
  <c r="E1673" i="5"/>
  <c r="V1674" i="5"/>
  <c r="E1674" i="5"/>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V1695" i="5"/>
  <c r="E1695" i="5"/>
  <c r="V1696" i="5"/>
  <c r="E1696" i="5"/>
  <c r="X1696" i="5" s="1"/>
  <c r="V1697" i="5"/>
  <c r="E1697" i="5"/>
  <c r="V1698" i="5"/>
  <c r="E1698" i="5"/>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V1707" i="5"/>
  <c r="E1707" i="5"/>
  <c r="V1708" i="5"/>
  <c r="E1708" i="5"/>
  <c r="X1708" i="5" s="1"/>
  <c r="V1709" i="5"/>
  <c r="E1709" i="5"/>
  <c r="X1709" i="5" s="1"/>
  <c r="V1710" i="5"/>
  <c r="E1710" i="5"/>
  <c r="V1711" i="5"/>
  <c r="E1711" i="5"/>
  <c r="X1711" i="5" s="1"/>
  <c r="V1712" i="5"/>
  <c r="E1712" i="5"/>
  <c r="X1712" i="5" s="1"/>
  <c r="V1713" i="5"/>
  <c r="E1713" i="5"/>
  <c r="V1714" i="5"/>
  <c r="E1714" i="5"/>
  <c r="X1714" i="5" s="1"/>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X1736" i="5" s="1"/>
  <c r="V1737" i="5"/>
  <c r="E1737" i="5"/>
  <c r="V1738" i="5"/>
  <c r="E1738" i="5"/>
  <c r="X1738" i="5" s="1"/>
  <c r="V1739" i="5"/>
  <c r="E1739" i="5"/>
  <c r="V1740" i="5"/>
  <c r="E1740" i="5"/>
  <c r="X1740" i="5" s="1"/>
  <c r="V1741" i="5"/>
  <c r="E1741" i="5"/>
  <c r="X1741" i="5" s="1"/>
  <c r="V1742" i="5"/>
  <c r="E1742" i="5"/>
  <c r="X1742" i="5" s="1"/>
  <c r="V1743" i="5"/>
  <c r="E1743" i="5"/>
  <c r="V1744" i="5"/>
  <c r="E1744" i="5"/>
  <c r="X1744" i="5" s="1"/>
  <c r="V1745" i="5"/>
  <c r="E1745" i="5"/>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V1834" i="5"/>
  <c r="E1834" i="5"/>
  <c r="X1834" i="5" s="1"/>
  <c r="V1835" i="5"/>
  <c r="E1835" i="5"/>
  <c r="V1836" i="5"/>
  <c r="E1836" i="5"/>
  <c r="X1836" i="5" s="1"/>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V1851" i="5"/>
  <c r="E1851" i="5"/>
  <c r="V1852" i="5"/>
  <c r="E1852" i="5"/>
  <c r="X1852" i="5" s="1"/>
  <c r="V1853" i="5"/>
  <c r="E1853" i="5"/>
  <c r="X1853" i="5" s="1"/>
  <c r="V1854" i="5"/>
  <c r="E1854" i="5"/>
  <c r="V1855" i="5"/>
  <c r="E1855" i="5"/>
  <c r="X1855" i="5" s="1"/>
  <c r="V1856" i="5"/>
  <c r="E1856" i="5"/>
  <c r="X1856" i="5" s="1"/>
  <c r="V1857" i="5"/>
  <c r="E1857" i="5"/>
  <c r="V1858" i="5"/>
  <c r="E1858" i="5"/>
  <c r="X1858" i="5" s="1"/>
  <c r="V1859" i="5"/>
  <c r="E1859" i="5"/>
  <c r="X1859" i="5" s="1"/>
  <c r="V1860" i="5"/>
  <c r="E1860" i="5"/>
  <c r="V1861" i="5"/>
  <c r="E1861" i="5"/>
  <c r="X1861" i="5" s="1"/>
  <c r="V1862" i="5"/>
  <c r="E1862" i="5"/>
  <c r="V1863" i="5"/>
  <c r="E1863" i="5"/>
  <c r="X1863" i="5" s="1"/>
  <c r="V1864" i="5"/>
  <c r="E1864" i="5"/>
  <c r="X1864" i="5" s="1"/>
  <c r="V1865" i="5"/>
  <c r="E1865" i="5"/>
  <c r="V1866" i="5"/>
  <c r="E1866" i="5"/>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V1947" i="5"/>
  <c r="E1947" i="5"/>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V2115" i="5"/>
  <c r="E2115" i="5"/>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V2328" i="5"/>
  <c r="E2328" i="5"/>
  <c r="V2329" i="5"/>
  <c r="E2329" i="5"/>
  <c r="X2329" i="5" s="1"/>
  <c r="V2330" i="5"/>
  <c r="E2330" i="5"/>
  <c r="X2330" i="5" s="1"/>
  <c r="V2331" i="5"/>
  <c r="E2331" i="5"/>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V2403" i="5"/>
  <c r="E2403" i="5"/>
  <c r="V2404" i="5"/>
  <c r="E2404" i="5"/>
  <c r="X2404" i="5" s="1"/>
  <c r="V2405" i="5"/>
  <c r="E2405" i="5"/>
  <c r="X2405" i="5" s="1"/>
  <c r="V2406" i="5"/>
  <c r="E2406" i="5"/>
  <c r="V2407" i="5"/>
  <c r="E2407" i="5"/>
  <c r="X2407" i="5" s="1"/>
  <c r="V2408" i="5"/>
  <c r="E2408" i="5"/>
  <c r="X2408" i="5" s="1"/>
  <c r="V2409" i="5"/>
  <c r="E2409" i="5"/>
  <c r="V2410" i="5"/>
  <c r="E2410" i="5"/>
  <c r="X2410" i="5" s="1"/>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V2431" i="5"/>
  <c r="E2431" i="5"/>
  <c r="X2431" i="5" s="1"/>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c r="B57" i="6"/>
  <c r="G57" i="6" s="1"/>
  <c r="B56" i="6"/>
  <c r="G56" i="6"/>
  <c r="B55" i="6"/>
  <c r="G55" i="6" s="1"/>
  <c r="B54" i="6"/>
  <c r="G54" i="6" s="1"/>
  <c r="B17" i="6"/>
  <c r="B22" i="6" s="1"/>
  <c r="G22" i="6" s="1"/>
  <c r="B16" i="6"/>
  <c r="B15" i="6"/>
  <c r="B14" i="6"/>
  <c r="G14" i="6" s="1"/>
  <c r="H14" i="6" s="1"/>
  <c r="H13" i="6"/>
  <c r="B12" i="6"/>
  <c r="G12" i="6" s="1"/>
  <c r="H12" i="6" s="1"/>
  <c r="D12" i="6" s="1"/>
  <c r="B11" i="6"/>
  <c r="G11" i="6"/>
  <c r="H11" i="6" s="1"/>
  <c r="D11" i="6" s="1"/>
  <c r="G10" i="6"/>
  <c r="H10" i="6" s="1"/>
  <c r="D10" i="6" s="1"/>
  <c r="G9" i="6"/>
  <c r="H9" i="6" s="1"/>
  <c r="D9" i="6" s="1"/>
  <c r="B8" i="6"/>
  <c r="G8" i="6"/>
  <c r="H8" i="6" s="1"/>
  <c r="D8" i="6" s="1"/>
  <c r="B7" i="6"/>
  <c r="G7" i="6" s="1"/>
  <c r="H7" i="6" s="1"/>
  <c r="D7" i="6" s="1"/>
  <c r="B6" i="6"/>
  <c r="G6" i="6"/>
  <c r="B5" i="6"/>
  <c r="G5" i="6" s="1"/>
  <c r="H5" i="6" s="1"/>
  <c r="D5"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X186" i="5"/>
  <c r="S598" i="5"/>
  <c r="X221" i="5"/>
  <c r="X165" i="5"/>
  <c r="X503" i="5"/>
  <c r="X338" i="5"/>
  <c r="X483" i="5"/>
  <c r="X326" i="5"/>
  <c r="X146" i="5"/>
  <c r="X488" i="5"/>
  <c r="X498" i="5"/>
  <c r="X482" i="5"/>
  <c r="X558" i="5"/>
  <c r="X555" i="5"/>
  <c r="X230" i="5"/>
  <c r="X21" i="5"/>
  <c r="X530" i="5"/>
  <c r="X387" i="5"/>
  <c r="X122" i="5"/>
  <c r="X546" i="5"/>
  <c r="S532" i="5"/>
  <c r="S356" i="5"/>
  <c r="X318" i="5"/>
  <c r="X20" i="5"/>
  <c r="X233" i="5"/>
  <c r="X98" i="5"/>
  <c r="X198" i="5"/>
  <c r="X134" i="5"/>
  <c r="X234" i="5"/>
  <c r="X174" i="5"/>
  <c r="S343" i="5"/>
  <c r="X158" i="5"/>
  <c r="X331" i="5"/>
  <c r="X246" i="5"/>
  <c r="X114" i="5"/>
  <c r="X333" i="5"/>
  <c r="X78" i="5"/>
  <c r="X335" i="5"/>
  <c r="X282" i="5"/>
  <c r="X206" i="5"/>
  <c r="X162" i="5"/>
  <c r="X138" i="5"/>
  <c r="X126" i="5"/>
  <c r="X278" i="5"/>
  <c r="X182" i="5"/>
  <c r="X218" i="5"/>
  <c r="X369" i="5"/>
  <c r="X315" i="5"/>
  <c r="S315" i="5"/>
  <c r="X327" i="5"/>
  <c r="X311" i="5"/>
  <c r="X54" i="5"/>
  <c r="X50" i="5"/>
  <c r="X317" i="5"/>
  <c r="X66" i="5"/>
  <c r="X357" i="5"/>
  <c r="S357" i="5"/>
  <c r="X90" i="5"/>
  <c r="X383" i="5"/>
  <c r="S383" i="5"/>
  <c r="X242" i="5"/>
  <c r="X345" i="5"/>
  <c r="X285" i="5"/>
  <c r="X321" i="5"/>
  <c r="X249" i="5"/>
  <c r="X309"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508" i="5"/>
  <c r="R1086" i="5"/>
  <c r="I836" i="5"/>
  <c r="H596" i="5"/>
  <c r="R415" i="5"/>
  <c r="J447" i="5"/>
  <c r="J395" i="5"/>
  <c r="F2480" i="5"/>
  <c r="J2164" i="5"/>
  <c r="R1653" i="5"/>
  <c r="J1653" i="5"/>
  <c r="F1508" i="5"/>
  <c r="F1222" i="5"/>
  <c r="H1297" i="5"/>
  <c r="F836" i="5"/>
  <c r="R836" i="5"/>
  <c r="R395" i="5"/>
  <c r="I496" i="5"/>
  <c r="F1233" i="5"/>
  <c r="J1725" i="5"/>
  <c r="H1716" i="5"/>
  <c r="F1403" i="5"/>
  <c r="X1329"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X18" i="5"/>
  <c r="B40" i="6"/>
  <c r="G40" i="6" s="1"/>
  <c r="B50" i="6"/>
  <c r="G50" i="6" s="1"/>
  <c r="B25" i="6"/>
  <c r="G25" i="6" s="1"/>
  <c r="B35" i="6"/>
  <c r="G35" i="6" s="1"/>
  <c r="X6" i="5"/>
  <c r="B39" i="6"/>
  <c r="G39" i="6"/>
  <c r="F24" i="6"/>
  <c r="F49" i="6" s="1"/>
  <c r="H49" i="6" s="1"/>
  <c r="D49" i="6" s="1"/>
  <c r="B44" i="6"/>
  <c r="G44" i="6" s="1"/>
  <c r="B49" i="6"/>
  <c r="G49" i="6"/>
  <c r="B34" i="6"/>
  <c r="G34" i="6" s="1"/>
  <c r="B29" i="6"/>
  <c r="G29" i="6"/>
  <c r="B24" i="6"/>
  <c r="G24" i="6"/>
  <c r="G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H21" i="6"/>
  <c r="K67" i="6" s="1"/>
  <c r="B36" i="6"/>
  <c r="G36" i="6"/>
  <c r="G20" i="6"/>
  <c r="H20" i="6" s="1"/>
  <c r="D20" i="6" s="1"/>
  <c r="B45" i="6"/>
  <c r="G45" i="6"/>
  <c r="H2439" i="5"/>
  <c r="F2439" i="5"/>
  <c r="X2439" i="5"/>
  <c r="R2439" i="5"/>
  <c r="J2439" i="5"/>
  <c r="I2439" i="5"/>
  <c r="F2414" i="5"/>
  <c r="X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9" i="4"/>
  <c r="A42" i="6" s="1"/>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65" i="6"/>
  <c r="C2"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X505" i="5"/>
  <c r="X599" i="5"/>
  <c r="S599" i="5"/>
  <c r="X465" i="5"/>
  <c r="X462" i="5"/>
  <c r="X493" i="5"/>
  <c r="X611" i="5"/>
  <c r="S611" i="5"/>
  <c r="S601" i="5"/>
  <c r="X402" i="5"/>
  <c r="X521" i="5"/>
  <c r="X467" i="5"/>
  <c r="X486" i="5"/>
  <c r="X287" i="5"/>
  <c r="X407" i="5"/>
  <c r="X375" i="5"/>
  <c r="X264" i="5"/>
  <c r="X410" i="5"/>
  <c r="X518" i="5"/>
  <c r="X522" i="5"/>
  <c r="X378" i="5"/>
  <c r="X567" i="5"/>
  <c r="X578" i="5"/>
  <c r="X339" i="5"/>
  <c r="X454" i="5"/>
  <c r="X359" i="5"/>
  <c r="X366" i="5"/>
  <c r="X517" i="5"/>
  <c r="X506" i="5"/>
  <c r="X591" i="5"/>
  <c r="X411" i="5"/>
  <c r="S600" i="5"/>
  <c r="X447" i="5"/>
  <c r="X365" i="5"/>
  <c r="X423" i="5"/>
  <c r="X191" i="5"/>
  <c r="X243" i="5"/>
  <c r="X108" i="5"/>
  <c r="X569" i="5"/>
  <c r="X446" i="5"/>
  <c r="S382" i="5"/>
  <c r="X367" i="5"/>
  <c r="X390" i="5"/>
  <c r="X525" i="5"/>
  <c r="X537" i="5"/>
  <c r="X236" i="5"/>
  <c r="X431" i="5"/>
  <c r="X305" i="5"/>
  <c r="X334" i="5"/>
  <c r="X297" i="5"/>
  <c r="X207" i="5"/>
  <c r="X194" i="5"/>
  <c r="X306" i="5"/>
  <c r="X395" i="5"/>
  <c r="X115" i="5"/>
  <c r="X533" i="5"/>
  <c r="S533" i="5"/>
  <c r="X438" i="5"/>
  <c r="X485" i="5"/>
  <c r="X458" i="5"/>
  <c r="X513" i="5"/>
  <c r="X609" i="5"/>
  <c r="X561" i="5"/>
  <c r="X386" i="5"/>
  <c r="X545" i="5"/>
  <c r="X575" i="5"/>
  <c r="X534" i="5"/>
  <c r="S355" i="5"/>
  <c r="X541" i="5"/>
  <c r="X330" i="5"/>
  <c r="X602" i="5"/>
  <c r="S602" i="5"/>
  <c r="X350" i="5"/>
  <c r="X573" i="5"/>
  <c r="X430" i="5"/>
  <c r="X587" i="5"/>
  <c r="X450" i="5"/>
  <c r="X497" i="5"/>
  <c r="X358" i="5"/>
  <c r="X434" i="5"/>
  <c r="X549" i="5"/>
  <c r="X603" i="5"/>
  <c r="S603" i="5"/>
  <c r="X477" i="5"/>
  <c r="X260" i="5"/>
  <c r="X374" i="5"/>
  <c r="X394" i="5"/>
  <c r="X605" i="5"/>
  <c r="S605" i="5"/>
  <c r="X279" i="5"/>
  <c r="X443" i="5"/>
  <c r="X102" i="5"/>
  <c r="X189" i="5"/>
  <c r="X422" i="5"/>
  <c r="X581" i="5"/>
  <c r="X554" i="5"/>
  <c r="X607" i="5"/>
  <c r="S607" i="5"/>
  <c r="X426" i="5"/>
  <c r="X489" i="5"/>
  <c r="X579" i="5"/>
  <c r="X557" i="5"/>
  <c r="X501" i="5"/>
  <c r="X342" i="5"/>
  <c r="X473" i="5"/>
  <c r="X509" i="5"/>
  <c r="X303" i="5"/>
  <c r="X435" i="5"/>
  <c r="X215" i="5"/>
  <c r="X201" i="5"/>
  <c r="X87" i="5"/>
  <c r="X314" i="5"/>
  <c r="S314" i="5"/>
  <c r="X474" i="5"/>
  <c r="X593" i="5"/>
  <c r="X414" i="5"/>
  <c r="X585" i="5"/>
  <c r="X120" i="5"/>
  <c r="X419" i="5"/>
  <c r="X261" i="5"/>
  <c r="X293" i="5"/>
  <c r="X239" i="5"/>
  <c r="X71" i="5"/>
  <c r="H24" i="6"/>
  <c r="D24" i="6" s="1"/>
  <c r="AB12" i="5"/>
  <c r="AB9" i="5"/>
  <c r="AB10" i="5"/>
  <c r="AB14" i="5"/>
  <c r="AB17" i="5"/>
  <c r="AB16" i="5"/>
  <c r="AB8" i="5"/>
  <c r="AB13" i="5"/>
  <c r="AB15" i="5"/>
  <c r="AB11" i="5"/>
  <c r="AB7" i="5"/>
  <c r="G67" i="6" s="1"/>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9" i="5"/>
  <c r="X14" i="5"/>
  <c r="X17" i="5"/>
  <c r="X11" i="5"/>
  <c r="X15" i="5"/>
  <c r="S17" i="5"/>
  <c r="S12" i="5"/>
  <c r="S16" i="5"/>
  <c r="S15" i="5"/>
  <c r="S13" i="5"/>
  <c r="S14" i="5"/>
  <c r="S10" i="5"/>
  <c r="S11" i="5"/>
  <c r="S9" i="5"/>
  <c r="S7" i="5"/>
  <c r="G64" i="6" a="1"/>
  <c r="S6" i="5"/>
  <c r="E8" i="5" l="1"/>
  <c r="G68" i="6"/>
  <c r="G65" i="6"/>
  <c r="H65" i="6" s="1"/>
  <c r="D65" i="6" s="1"/>
  <c r="G66" i="6"/>
  <c r="E5" i="5"/>
  <c r="G69" i="6" a="1"/>
  <c r="G69" i="6" s="1"/>
  <c r="H69" i="6" s="1"/>
  <c r="D55" i="4"/>
  <c r="F22" i="6"/>
  <c r="H22" i="6" s="1"/>
  <c r="D22" i="6" s="1"/>
  <c r="B52" i="6"/>
  <c r="G52" i="6" s="1"/>
  <c r="B51" i="4"/>
  <c r="A35" i="6" s="1"/>
  <c r="B42" i="6"/>
  <c r="G42" i="6" s="1"/>
  <c r="B57" i="4"/>
  <c r="A40" i="6" s="1"/>
  <c r="B32" i="6"/>
  <c r="G32" i="6" s="1"/>
  <c r="G17" i="6"/>
  <c r="H17" i="6" s="1"/>
  <c r="F27" i="6"/>
  <c r="B27" i="6"/>
  <c r="G27" i="6" s="1"/>
  <c r="B47" i="6"/>
  <c r="G47" i="6" s="1"/>
  <c r="B37" i="6"/>
  <c r="G37" i="6" s="1"/>
  <c r="H26" i="6"/>
  <c r="D26" i="6" s="1"/>
  <c r="C41" i="6"/>
  <c r="F41" i="6"/>
  <c r="H41" i="6" s="1"/>
  <c r="D41" i="6" s="1"/>
  <c r="C26" i="6"/>
  <c r="F51" i="6"/>
  <c r="H51" i="6" s="1"/>
  <c r="D51" i="6" s="1"/>
  <c r="F46" i="6"/>
  <c r="H46" i="6" s="1"/>
  <c r="D46" i="6" s="1"/>
  <c r="B52" i="4"/>
  <c r="A36" i="6" s="1"/>
  <c r="F31" i="6"/>
  <c r="H31" i="6" s="1"/>
  <c r="D31" i="6" s="1"/>
  <c r="C21" i="6"/>
  <c r="F36" i="6"/>
  <c r="H36" i="6" s="1"/>
  <c r="D36" i="6" s="1"/>
  <c r="F67" i="6"/>
  <c r="H67" i="6" s="1"/>
  <c r="D67" i="6" s="1"/>
  <c r="C31" i="6"/>
  <c r="C16" i="6"/>
  <c r="B89" i="4"/>
  <c r="A63" i="6" s="1"/>
  <c r="B67" i="4"/>
  <c r="A48" i="6" s="1"/>
  <c r="B77" i="4"/>
  <c r="A55" i="6" s="1"/>
  <c r="B37" i="4"/>
  <c r="A23" i="6" s="1"/>
  <c r="B55" i="4"/>
  <c r="A38" i="6" s="1"/>
  <c r="B79" i="4"/>
  <c r="A57" i="6" s="1"/>
  <c r="B61" i="4"/>
  <c r="A43" i="6" s="1"/>
  <c r="B49" i="4"/>
  <c r="A33" i="6" s="1"/>
  <c r="B81" i="4"/>
  <c r="A58" i="6" s="1"/>
  <c r="B87" i="4"/>
  <c r="A62" i="6" s="1"/>
  <c r="B83" i="4"/>
  <c r="A59" i="6" s="1"/>
  <c r="B75" i="4"/>
  <c r="A54" i="6" s="1"/>
  <c r="B43" i="4"/>
  <c r="A28" i="6" s="1"/>
  <c r="B85" i="4"/>
  <c r="A60" i="6" s="1"/>
  <c r="B31" i="4"/>
  <c r="A18" i="6" s="1"/>
  <c r="F45" i="6"/>
  <c r="H45" i="6" s="1"/>
  <c r="D45" i="6" s="1"/>
  <c r="F30" i="6"/>
  <c r="H30" i="6" s="1"/>
  <c r="D30" i="6" s="1"/>
  <c r="F66" i="6"/>
  <c r="F35" i="6"/>
  <c r="H35" i="6" s="1"/>
  <c r="D35" i="6" s="1"/>
  <c r="H25" i="6"/>
  <c r="D25" i="6" s="1"/>
  <c r="F50" i="6"/>
  <c r="H50" i="6" s="1"/>
  <c r="D50" i="6" s="1"/>
  <c r="F40" i="6"/>
  <c r="H40" i="6" s="1"/>
  <c r="D40" i="6" s="1"/>
  <c r="D15" i="6"/>
  <c r="K66" i="6"/>
  <c r="C35" i="6"/>
  <c r="C15" i="6"/>
  <c r="C20" i="6"/>
  <c r="K65" i="6"/>
  <c r="D14" i="6"/>
  <c r="F54" i="6"/>
  <c r="F39" i="6"/>
  <c r="H39" i="6" s="1"/>
  <c r="D39" i="6" s="1"/>
  <c r="C19" i="6"/>
  <c r="B2" i="6"/>
  <c r="F34" i="6"/>
  <c r="H34" i="6" s="1"/>
  <c r="D34" i="6" s="1"/>
  <c r="C24" i="6"/>
  <c r="F29" i="6"/>
  <c r="H29" i="6" s="1"/>
  <c r="D29" i="6" s="1"/>
  <c r="C49" i="6"/>
  <c r="C65" i="6"/>
  <c r="C44" i="6"/>
  <c r="C14" i="6"/>
  <c r="C12" i="6"/>
  <c r="C11" i="6"/>
  <c r="A14" i="6"/>
  <c r="C10" i="6"/>
  <c r="D61" i="4"/>
  <c r="C9" i="6"/>
  <c r="B70" i="4"/>
  <c r="A51" i="6" s="1"/>
  <c r="D43" i="4"/>
  <c r="D37" i="4"/>
  <c r="C8" i="6"/>
  <c r="C7" i="6"/>
  <c r="A17" i="6"/>
  <c r="B65" i="4"/>
  <c r="A47" i="6" s="1"/>
  <c r="B63" i="4"/>
  <c r="A45" i="6" s="1"/>
  <c r="B53" i="4"/>
  <c r="A37" i="6" s="1"/>
  <c r="B69" i="4"/>
  <c r="A50" i="6" s="1"/>
  <c r="G55" i="4"/>
  <c r="F64" i="6"/>
  <c r="F6" i="6"/>
  <c r="H6" i="6" s="1"/>
  <c r="D6" i="6" s="1"/>
  <c r="B33" i="4"/>
  <c r="A20" i="6" s="1"/>
  <c r="C5" i="6"/>
  <c r="B64" i="4"/>
  <c r="A46" i="6" s="1"/>
  <c r="D67" i="4"/>
  <c r="D74" i="4"/>
  <c r="D31" i="4"/>
  <c r="C4" i="6"/>
  <c r="A26" i="6"/>
  <c r="G31" i="4"/>
  <c r="A24" i="6"/>
  <c r="G64" i="6"/>
  <c r="B34" i="4"/>
  <c r="A21" i="6" s="1"/>
  <c r="B62" i="4"/>
  <c r="A44" i="6" s="1"/>
  <c r="G37" i="4"/>
  <c r="G43" i="4"/>
  <c r="B56" i="4"/>
  <c r="A39" i="6" s="1"/>
  <c r="B68" i="4"/>
  <c r="A49" i="6" s="1"/>
  <c r="G49" i="4"/>
  <c r="G74" i="4"/>
  <c r="G61" i="4"/>
  <c r="T7" i="5"/>
  <c r="T6" i="5"/>
  <c r="X8" i="5" l="1"/>
  <c r="H66" i="6"/>
  <c r="D66" i="6" s="1"/>
  <c r="X5" i="5"/>
  <c r="C25" i="6"/>
  <c r="C22" i="6"/>
  <c r="H27" i="6"/>
  <c r="F47" i="6"/>
  <c r="H47" i="6" s="1"/>
  <c r="F68" i="6"/>
  <c r="H68" i="6" s="1"/>
  <c r="F37" i="6"/>
  <c r="H37" i="6" s="1"/>
  <c r="F32" i="6"/>
  <c r="H32" i="6" s="1"/>
  <c r="F42" i="6"/>
  <c r="H42" i="6" s="1"/>
  <c r="F52" i="6"/>
  <c r="H52" i="6" s="1"/>
  <c r="K68" i="6"/>
  <c r="D17" i="6"/>
  <c r="C17" i="6"/>
  <c r="C46" i="6"/>
  <c r="C67" i="6"/>
  <c r="C51" i="6"/>
  <c r="C36" i="6"/>
  <c r="C50" i="6"/>
  <c r="C45" i="6"/>
  <c r="C30" i="6"/>
  <c r="C40" i="6"/>
  <c r="F62" i="6"/>
  <c r="H62" i="6" s="1"/>
  <c r="F63" i="6"/>
  <c r="H63" i="6" s="1"/>
  <c r="F58" i="6"/>
  <c r="H58" i="6" s="1"/>
  <c r="F59" i="6"/>
  <c r="H59" i="6" s="1"/>
  <c r="H54" i="6"/>
  <c r="F57" i="6"/>
  <c r="H57" i="6" s="1"/>
  <c r="F60" i="6"/>
  <c r="H60" i="6" s="1"/>
  <c r="F55" i="6"/>
  <c r="C29" i="6"/>
  <c r="C34" i="6"/>
  <c r="C39" i="6"/>
  <c r="C6" i="6"/>
  <c r="B64" i="6"/>
  <c r="H64" i="6"/>
  <c r="S8" i="5"/>
  <c r="S5" i="5"/>
  <c r="C66" i="6" l="1"/>
  <c r="D32" i="6"/>
  <c r="C32" i="6"/>
  <c r="D37" i="6"/>
  <c r="C37" i="6"/>
  <c r="D68" i="6"/>
  <c r="C68" i="6"/>
  <c r="D47" i="6"/>
  <c r="C47" i="6"/>
  <c r="D52" i="6"/>
  <c r="C52" i="6"/>
  <c r="D27" i="6"/>
  <c r="C27" i="6"/>
  <c r="D42" i="6"/>
  <c r="C42" i="6"/>
  <c r="D57" i="6"/>
  <c r="C57" i="6"/>
  <c r="D54" i="6"/>
  <c r="C54" i="6"/>
  <c r="D59" i="6"/>
  <c r="C59" i="6"/>
  <c r="D58" i="6"/>
  <c r="C58" i="6"/>
  <c r="F56" i="6"/>
  <c r="H56" i="6" s="1"/>
  <c r="H55" i="6"/>
  <c r="D63" i="6"/>
  <c r="C63" i="6"/>
  <c r="D60" i="6"/>
  <c r="C60" i="6"/>
  <c r="D62" i="6"/>
  <c r="C62" i="6"/>
  <c r="D64" i="6"/>
  <c r="C64" i="6"/>
  <c r="T8" i="5"/>
  <c r="T5" i="5"/>
  <c r="D55" i="6" l="1"/>
  <c r="C55" i="6"/>
  <c r="D56" i="6"/>
  <c r="C56"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<sst xmlns="http://schemas.openxmlformats.org/spreadsheetml/2006/main" count="22347" uniqueCount="15818">
  <si>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</si>
  <si>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</si>
  <si>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</si>
  <si>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</si>
  <si>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</si>
  <si>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</si>
  <si>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</si>
  <si>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</si>
  <si>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</si>
  <si>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</si>
  <si>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</si>
  <si>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</si>
  <si>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</si>
  <si>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</si>
  <si>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</si>
  <si>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</si>
  <si>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</si>
  <si>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</si>
  <si>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</si>
  <si>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</si>
  <si>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</si>
  <si>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</si>
  <si>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</si>
  <si>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</si>
  <si>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</si>
  <si>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</si>
  <si>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</si>
  <si>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</si>
  <si>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</si>
  <si>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</si>
  <si>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</si>
  <si>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</si>
  <si>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</si>
  <si>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</si>
  <si>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</si>
  <si>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</si>
  <si>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</si>
  <si>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</si>
  <si>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</si>
  <si>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</si>
  <si>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</si>
  <si>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</si>
  <si>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</si>
  <si>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</si>
  <si>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</si>
  <si>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</si>
  <si>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</si>
  <si>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</si>
  <si>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</si>
  <si>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</si>
  <si>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</si>
  <si>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</si>
  <si>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</si>
  <si>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</si>
  <si>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</si>
  <si>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</si>
  <si>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</si>
  <si>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</si>
  <si>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</si>
  <si>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</si>
  <si>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</si>
  <si>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</si>
  <si>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</si>
  <si>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</si>
  <si>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</si>
  <si>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</si>
  <si>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</si>
  <si>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</si>
  <si>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</si>
  <si>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</si>
  <si>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</si>
  <si>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</si>
  <si>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</si>
  <si>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</si>
  <si>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</si>
  <si>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</si>
  <si>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</si>
  <si>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</si>
  <si>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</si>
  <si>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</si>
  <si>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</si>
  <si>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</si>
  <si>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</si>
  <si>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</si>
  <si>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</si>
  <si>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</si>
  <si>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</si>
  <si>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</si>
  <si>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</si>
  <si>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</si>
  <si>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</si>
  <si>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</si>
  <si>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</si>
  <si>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</si>
  <si>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</si>
  <si>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</si>
  <si>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</si>
  <si>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</si>
  <si>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</si>
  <si>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</si>
  <si>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</si>
  <si>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</si>
  <si>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</si>
  <si>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</si>
  <si>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</si>
  <si>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</si>
  <si>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</si>
  <si>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</si>
  <si>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</si>
  <si>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</si>
  <si>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</si>
  <si>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</si>
  <si>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</si>
  <si>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</si>
  <si>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</si>
  <si>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</si>
  <si>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</si>
  <si>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</si>
  <si>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</si>
  <si>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</si>
  <si>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</si>
  <si>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</si>
  <si>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</si>
  <si>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</si>
  <si>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</si>
  <si>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</si>
  <si>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</si>
  <si>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</si>
  <si>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</si>
  <si>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</si>
  <si>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</si>
  <si>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</si>
  <si>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</si>
  <si>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</si>
  <si>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</si>
  <si>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</si>
  <si>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</si>
  <si>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</si>
  <si>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</si>
  <si>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</si>
  <si>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</si>
  <si>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</si>
  <si>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</si>
  <si>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</si>
  <si>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</si>
  <si>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</si>
  <si>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</si>
  <si>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</si>
  <si>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</si>
  <si>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</si>
  <si>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</si>
  <si>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</si>
  <si>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</si>
  <si>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</si>
  <si>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</si>
  <si>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</si>
  <si>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</si>
  <si>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</si>
  <si>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</si>
  <si>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</si>
  <si>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</si>
  <si>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</si>
  <si>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</si>
  <si>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</si>
  <si>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</si>
  <si>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</si>
  <si>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</si>
  <si>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</si>
  <si>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</si>
  <si>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</si>
  <si>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</si>
  <si>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</si>
  <si>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</si>
  <si>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</si>
  <si>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</si>
  <si>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</si>
  <si>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</si>
  <si>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</si>
  <si>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</si>
  <si>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</si>
  <si>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</si>
  <si>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</si>
  <si>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</si>
  <si>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</si>
  <si>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</si>
  <si>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</si>
  <si>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</si>
  <si>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</si>
  <si>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</si>
  <si>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</si>
  <si>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</si>
  <si>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</si>
  <si>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</si>
  <si>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</si>
  <si>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</si>
  <si>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</si>
  <si>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</si>
  <si>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</si>
  <si>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</si>
  <si>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</si>
  <si>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</si>
  <si>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</si>
  <si>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</si>
  <si>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</si>
  <si>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</si>
  <si>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</si>
  <si>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</si>
  <si>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</si>
  <si>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</si>
  <si>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</si>
  <si>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</si>
  <si>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</si>
  <si>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</si>
  <si>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</si>
  <si>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</si>
  <si>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</si>
  <si>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</si>
  <si>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</si>
  <si>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</si>
  <si>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</si>
  <si>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</si>
  <si>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</si>
  <si>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</si>
  <si>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</si>
  <si>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</si>
  <si>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</si>
  <si>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</si>
  <si>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</si>
  <si>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</si>
  <si>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</si>
  <si>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</si>
  <si>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</si>
  <si>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</si>
  <si>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</si>
  <si>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</si>
  <si>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</si>
  <si>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</si>
  <si>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</si>
  <si>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</si>
  <si>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</si>
  <si>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</si>
  <si>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</si>
  <si>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</si>
  <si>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</si>
  <si>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</si>
  <si>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</si>
  <si>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</si>
  <si>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</si>
  <si>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</si>
  <si>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</si>
  <si>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</si>
  <si>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</si>
  <si>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</si>
  <si>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</si>
  <si>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</si>
  <si>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</si>
  <si>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</si>
  <si>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</si>
  <si>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</si>
  <si>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</si>
  <si>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</si>
  <si>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</si>
  <si>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</si>
  <si>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</si>
  <si>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</si>
  <si>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</si>
  <si>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</si>
  <si>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</si>
  <si>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</si>
  <si>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</si>
  <si>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</si>
  <si>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</si>
  <si>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</si>
  <si>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</si>
  <si>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</si>
  <si>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</si>
  <si>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</si>
  <si>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</si>
  <si>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</si>
  <si>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</si>
  <si>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</si>
  <si>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</si>
  <si>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</si>
  <si>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</si>
  <si>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</si>
  <si>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</si>
  <si>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</si>
  <si>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</si>
  <si>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</si>
  <si>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</si>
  <si>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</si>
  <si>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</si>
  <si>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</si>
  <si>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</si>
  <si>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</si>
  <si>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</si>
  <si>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</si>
  <si>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</si>
  <si>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</si>
  <si>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</si>
  <si>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</si>
  <si>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</si>
  <si>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</si>
  <si>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</si>
  <si>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</si>
  <si>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</si>
  <si>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</si>
  <si>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</si>
  <si>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</si>
  <si>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</si>
  <si>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</si>
  <si>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</si>
  <si>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</si>
  <si>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</si>
  <si>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</si>
  <si>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</si>
  <si>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</si>
  <si>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</si>
  <si>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</si>
  <si>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</si>
  <si>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</si>
  <si>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</si>
  <si>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</si>
  <si>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</si>
  <si>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</si>
  <si>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</si>
  <si>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</si>
  <si>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</si>
  <si>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</si>
  <si>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</si>
  <si>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</si>
  <si>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</si>
  <si>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</si>
  <si>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</si>
  <si>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</si>
  <si>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</si>
  <si>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</si>
  <si>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</si>
  <si>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</si>
  <si>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</si>
  <si>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</si>
  <si>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</si>
  <si>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</si>
  <si>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</si>
  <si>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</si>
  <si>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</si>
  <si>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</si>
  <si>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</si>
  <si>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</si>
  <si>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</si>
  <si>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</si>
  <si>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</si>
  <si>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</si>
  <si>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</si>
  <si>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</si>
  <si>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</si>
  <si>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</si>
  <si>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</si>
  <si>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</si>
  <si>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</si>
  <si>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</si>
  <si>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</si>
  <si>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</si>
  <si>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</si>
  <si>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</si>
  <si>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</si>
  <si>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</si>
  <si>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</si>
  <si>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</si>
  <si>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</si>
  <si>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</si>
  <si>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</si>
  <si>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</si>
  <si>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</si>
  <si>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</si>
  <si>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</si>
  <si>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</si>
  <si>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</si>
  <si>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</si>
  <si>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</si>
  <si>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</si>
  <si>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</si>
  <si>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</si>
  <si>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</si>
  <si>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</si>
  <si>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</si>
  <si>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</si>
  <si>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</si>
  <si>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</si>
  <si>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</si>
  <si>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</si>
  <si>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</si>
  <si>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</si>
  <si>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</si>
  <si>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</si>
  <si>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</si>
  <si>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</si>
  <si>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</si>
  <si>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</si>
  <si>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</si>
  <si>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</si>
  <si>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</si>
  <si>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</si>
  <si>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</si>
  <si>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</si>
  <si>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</si>
  <si>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</si>
  <si>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</si>
  <si>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</si>
  <si>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</si>
  <si>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</si>
  <si>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</si>
  <si>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</si>
  <si>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</si>
  <si>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</si>
  <si>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</si>
  <si>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</si>
  <si>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</si>
  <si>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</si>
  <si>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</si>
  <si>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</si>
  <si>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</si>
  <si>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</si>
  <si>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</si>
  <si>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</si>
  <si>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</si>
  <si>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</si>
  <si>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</si>
  <si>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</si>
  <si>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</si>
  <si>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</si>
  <si>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</si>
  <si>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</si>
  <si>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</si>
  <si>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</si>
  <si>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</si>
  <si>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</si>
  <si>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</si>
  <si>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</si>
  <si>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</si>
  <si>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</si>
  <si>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</si>
  <si>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</si>
  <si>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</si>
  <si>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</si>
  <si>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</si>
  <si>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</si>
  <si>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</si>
  <si>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</si>
  <si>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</si>
  <si>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</si>
  <si>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</si>
  <si>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</si>
  <si>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</si>
  <si>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</si>
  <si>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</si>
  <si>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</si>
  <si>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</si>
  <si>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</si>
  <si>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</si>
  <si>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</si>
  <si>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</si>
  <si>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</si>
  <si>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</si>
  <si>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</si>
  <si>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</si>
  <si>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</si>
  <si>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</si>
  <si>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</si>
  <si>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</si>
  <si>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</si>
  <si>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</si>
  <si>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</si>
  <si>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</si>
  <si>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</si>
  <si>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</si>
  <si>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</si>
  <si>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</si>
  <si>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</si>
  <si>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</si>
  <si>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</si>
  <si>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</si>
  <si>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</si>
  <si>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</si>
  <si>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</si>
  <si>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</si>
  <si>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</si>
  <si>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</si>
  <si>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</si>
  <si>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</si>
  <si>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</si>
  <si>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</si>
  <si>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</si>
  <si>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</si>
  <si>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</si>
  <si>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</si>
  <si>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</si>
  <si>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</si>
  <si>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</si>
  <si>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</si>
  <si>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</si>
  <si>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</si>
  <si>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</si>
  <si>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</si>
  <si>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</si>
  <si>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</si>
  <si>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</si>
  <si>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</si>
  <si>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</si>
  <si>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</si>
  <si>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</si>
  <si>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</si>
  <si>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</si>
  <si>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</si>
  <si>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</si>
  <si>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</si>
  <si>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</si>
  <si>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</si>
  <si>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</si>
  <si>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</si>
  <si>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</si>
  <si>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</si>
  <si>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</si>
  <si>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</si>
  <si>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</si>
  <si>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</si>
  <si>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</si>
  <si>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</si>
  <si>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</si>
  <si>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</si>
  <si>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</si>
  <si>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</si>
  <si>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</si>
  <si>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</si>
  <si>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</si>
  <si>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</si>
  <si>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</si>
  <si>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</si>
  <si>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</si>
  <si>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</si>
  <si>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</si>
  <si>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</si>
  <si>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</si>
  <si>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</si>
  <si>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</si>
  <si>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</si>
  <si>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</si>
  <si>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</si>
  <si>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</si>
  <si>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</si>
  <si>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</si>
  <si>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</si>
  <si>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</si>
  <si>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</si>
  <si>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</si>
  <si>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</si>
  <si>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</si>
  <si>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</si>
  <si>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</si>
  <si>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</si>
  <si>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</si>
  <si>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</si>
  <si>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</si>
  <si>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</si>
  <si>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</si>
  <si>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</si>
  <si>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</si>
  <si>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</si>
  <si>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</si>
  <si>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</si>
  <si>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</si>
  <si>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</si>
  <si>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</si>
  <si>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</si>
  <si>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</si>
  <si>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</si>
  <si>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</si>
  <si>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</si>
  <si>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</si>
  <si>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</si>
  <si>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</si>
  <si>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</si>
  <si>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</si>
  <si>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</si>
  <si>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</si>
  <si>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</si>
  <si>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</si>
  <si>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</si>
  <si>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</si>
  <si>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</si>
  <si>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</si>
  <si>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</si>
  <si>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</si>
  <si>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</si>
  <si>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</si>
  <si>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</si>
  <si>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</si>
  <si>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</si>
  <si>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</si>
  <si>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</si>
  <si>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</si>
  <si>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</si>
  <si>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</si>
  <si>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</si>
  <si>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</si>
  <si>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</si>
  <si>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</si>
  <si>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</si>
  <si>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</si>
  <si>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</si>
  <si>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</si>
  <si>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</si>
  <si>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</si>
  <si>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</si>
  <si>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</si>
  <si>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</si>
  <si>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</si>
  <si>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</si>
  <si>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</si>
  <si>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</si>
  <si>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</si>
  <si>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</si>
  <si>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</si>
  <si>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</si>
  <si>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</si>
  <si>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</si>
  <si>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</si>
  <si>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</si>
  <si>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</si>
  <si>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</si>
  <si>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</si>
  <si>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</si>
  <si>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</si>
  <si>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</si>
  <si>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</si>
  <si>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</si>
  <si>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</si>
  <si>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</si>
  <si>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</si>
  <si>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</si>
  <si>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</si>
  <si>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</si>
  <si>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</si>
  <si>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</si>
  <si>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</si>
  <si>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</si>
  <si>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</si>
  <si>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</si>
  <si>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</si>
  <si>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</si>
  <si>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</si>
  <si>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</si>
  <si>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</si>
  <si>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</si>
  <si>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</si>
  <si>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</si>
  <si>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</si>
  <si>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</si>
  <si>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</si>
  <si>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</si>
  <si>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</si>
  <si>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</si>
  <si>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</si>
  <si>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</si>
  <si>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</si>
  <si>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</si>
  <si>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</si>
  <si>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</si>
  <si>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</si>
  <si>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</si>
  <si>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</si>
  <si>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</si>
  <si>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</si>
  <si>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</si>
  <si>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</si>
  <si>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</si>
  <si>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</si>
  <si>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</si>
  <si>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</si>
  <si>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</si>
  <si>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</si>
  <si>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</si>
  <si>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</si>
  <si>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</si>
  <si>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</si>
  <si>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</si>
  <si>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</si>
  <si>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</si>
  <si>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</si>
  <si>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</si>
  <si>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</si>
  <si>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</si>
  <si>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</si>
  <si>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</si>
  <si>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</si>
  <si>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</si>
  <si>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</si>
  <si>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</si>
  <si>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</si>
  <si>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</si>
  <si>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</si>
  <si>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</si>
  <si>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</si>
  <si>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</si>
  <si>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</si>
  <si>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</si>
  <si>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</si>
  <si>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</si>
  <si>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</si>
  <si>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</si>
  <si>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</si>
  <si>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</si>
  <si>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</si>
  <si>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</si>
  <si>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</si>
  <si>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</si>
  <si>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</si>
  <si>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</si>
  <si>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</si>
  <si>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</si>
  <si>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</si>
  <si>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</si>
  <si>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</si>
  <si>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</si>
  <si>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</si>
  <si>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</si>
  <si>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</si>
  <si>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</si>
  <si>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</si>
  <si>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</si>
  <si>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</si>
  <si>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</si>
  <si>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</si>
  <si>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</si>
  <si>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</si>
  <si>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</si>
  <si>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</si>
  <si>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</si>
  <si>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</si>
  <si>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</si>
  <si>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</si>
  <si>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</si>
  <si>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</si>
  <si>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</si>
  <si>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</si>
  <si>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</si>
  <si>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</si>
  <si>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</si>
  <si>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</si>
  <si>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</si>
  <si>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</si>
  <si>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</si>
  <si>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</si>
  <si>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</si>
  <si>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</si>
  <si>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</si>
  <si>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</si>
  <si>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</si>
  <si>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</si>
  <si>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</si>
  <si>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</si>
  <si>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</si>
  <si>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</si>
  <si>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</si>
  <si>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</si>
  <si>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</si>
  <si>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</si>
  <si>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</si>
  <si>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</si>
  <si>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</si>
  <si>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</si>
  <si>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</si>
  <si>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</si>
  <si>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</si>
  <si>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</si>
  <si>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</si>
  <si>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</si>
  <si>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</si>
  <si>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</si>
  <si>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</si>
  <si>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</si>
  <si>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</si>
  <si>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</si>
  <si>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</si>
  <si>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</si>
  <si>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</si>
  <si>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</si>
  <si>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</si>
  <si>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</si>
  <si>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</si>
  <si>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</si>
  <si>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</si>
  <si>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</si>
  <si>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</si>
  <si>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</si>
  <si>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</si>
  <si>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</si>
  <si>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</si>
  <si>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</si>
  <si>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</si>
  <si>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</si>
  <si>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</si>
  <si>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</si>
  <si>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</si>
  <si>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</si>
  <si>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</si>
  <si>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</si>
  <si>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</si>
  <si>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</si>
  <si>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</si>
  <si>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</si>
  <si>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</si>
  <si>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</si>
  <si>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</si>
  <si>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</si>
  <si>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</si>
  <si>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</si>
  <si>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</si>
  <si>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</si>
  <si>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</si>
  <si>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</si>
  <si>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</si>
  <si>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</si>
  <si>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</si>
  <si>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</si>
  <si>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</si>
  <si>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</si>
  <si>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</si>
  <si>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</si>
  <si>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</si>
  <si>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</si>
  <si>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</si>
  <si>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</si>
  <si>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</si>
  <si>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</si>
  <si>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</si>
  <si>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</si>
  <si>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</si>
  <si>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</si>
  <si>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</si>
  <si>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</si>
  <si>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</si>
  <si>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</si>
  <si>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</si>
  <si>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</si>
  <si>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</si>
  <si>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</si>
  <si>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</si>
  <si>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</si>
  <si>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</si>
  <si>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</si>
  <si>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</si>
  <si>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</si>
  <si>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</si>
  <si>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</si>
  <si>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</si>
  <si>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</si>
  <si>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</si>
  <si>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</si>
  <si>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</si>
  <si>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</si>
  <si>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</si>
  <si>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</si>
  <si>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</si>
  <si>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</si>
  <si>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</si>
  <si>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</si>
  <si>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</si>
  <si>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</si>
  <si>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</si>
  <si>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</si>
  <si>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</si>
  <si>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</si>
  <si>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</si>
  <si>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</si>
  <si>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</si>
  <si>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</si>
  <si>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</si>
  <si>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</si>
  <si>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</si>
  <si>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</si>
  <si>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</si>
  <si>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</si>
  <si>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</si>
  <si>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</si>
  <si>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</si>
  <si>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</si>
  <si>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</si>
  <si>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</si>
  <si>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</si>
  <si>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</si>
  <si>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</si>
  <si>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</si>
  <si>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</si>
  <si>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</si>
  <si>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</si>
  <si>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</si>
  <si>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</si>
  <si>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</si>
  <si>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</si>
  <si>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</si>
  <si>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</si>
  <si>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</si>
  <si>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</si>
  <si>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</si>
  <si>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</si>
  <si>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</si>
  <si>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</si>
  <si>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</si>
  <si>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</si>
  <si>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</si>
  <si>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</si>
  <si>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</si>
  <si>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</si>
  <si>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</si>
  <si>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</si>
  <si>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</si>
  <si>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</si>
  <si>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</si>
  <si>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</si>
  <si>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</si>
  <si>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</si>
  <si>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</si>
  <si>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</si>
  <si>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</si>
  <si>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</si>
  <si>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</si>
  <si>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</si>
  <si>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</si>
  <si>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</si>
  <si>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</si>
  <si>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</si>
  <si>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</si>
  <si>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</si>
  <si>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</si>
  <si>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</si>
  <si>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</si>
  <si>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</si>
  <si>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</si>
  <si>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</si>
  <si>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</si>
  <si>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</si>
  <si>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</si>
  <si>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</si>
  <si>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</si>
  <si>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</si>
  <si>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</si>
  <si>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</si>
  <si>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</si>
  <si>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</si>
  <si>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</si>
  <si>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</si>
  <si>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</si>
  <si>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</si>
  <si>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</si>
  <si>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</si>
  <si>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</si>
  <si>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</si>
  <si>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</si>
  <si>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</si>
  <si>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</si>
  <si>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</si>
  <si>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</si>
  <si>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</si>
  <si>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</si>
  <si>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</si>
  <si>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</si>
  <si>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</si>
  <si>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</si>
  <si>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</si>
  <si>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</si>
  <si>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</si>
  <si>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</si>
  <si>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</si>
  <si>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</si>
  <si>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</si>
  <si>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</si>
  <si>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</si>
  <si>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</si>
  <si>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</si>
  <si>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</si>
  <si>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</si>
  <si>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</si>
  <si>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</si>
  <si>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</si>
  <si>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</si>
  <si>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</si>
  <si>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</si>
  <si>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</si>
  <si>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</si>
  <si>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</si>
  <si>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</si>
  <si>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</si>
  <si>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</si>
  <si>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</si>
  <si>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</si>
  <si>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</si>
  <si>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</si>
  <si>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</si>
  <si>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</si>
  <si>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</si>
  <si>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</si>
  <si>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</si>
  <si>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</si>
  <si>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</si>
  <si>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</si>
  <si>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</si>
  <si>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</si>
  <si>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</si>
  <si>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</si>
  <si>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</si>
  <si>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</si>
  <si>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</si>
  <si>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</si>
  <si>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</si>
  <si>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</si>
  <si>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</si>
  <si>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</si>
  <si>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</si>
  <si>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</si>
  <si>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</si>
  <si>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</si>
  <si>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</si>
  <si>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</si>
  <si>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</si>
  <si>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</si>
  <si>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</si>
  <si>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</si>
  <si>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</si>
  <si>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</si>
  <si>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</si>
  <si>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</si>
  <si>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</si>
  <si>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</si>
  <si>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</si>
  <si>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</si>
  <si>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</si>
  <si>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</si>
  <si>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</si>
  <si>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</si>
  <si>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</si>
  <si>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</si>
  <si>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</si>
  <si>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</si>
  <si>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</si>
  <si>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</si>
  <si>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</si>
  <si>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</si>
  <si>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</si>
  <si>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</si>
  <si>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</si>
  <si>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</si>
  <si>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</si>
  <si>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</si>
  <si>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</si>
  <si>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</si>
  <si>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</si>
  <si>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</si>
  <si>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</si>
  <si>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</si>
  <si>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</si>
  <si>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</si>
  <si>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</si>
  <si>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</si>
  <si>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</si>
  <si>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</si>
  <si>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</si>
  <si>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</si>
  <si>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</si>
  <si>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</si>
  <si>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</si>
  <si>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</si>
  <si>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</si>
  <si>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</si>
  <si>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</si>
  <si>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</si>
  <si>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</si>
  <si>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</si>
  <si>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</si>
  <si>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</si>
  <si>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</si>
  <si>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</si>
  <si>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</si>
  <si>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</si>
  <si>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</si>
  <si>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</si>
  <si>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</si>
  <si>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</si>
  <si>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</si>
  <si>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</si>
  <si>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</si>
  <si>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</si>
  <si>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</si>
  <si>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</si>
  <si>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</si>
  <si>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</si>
  <si>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</si>
  <si>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</si>
  <si>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</si>
  <si>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</si>
  <si>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</si>
  <si>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</si>
  <si>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</si>
  <si>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</si>
  <si>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</si>
  <si>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</si>
  <si>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</si>
  <si>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</si>
  <si>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</si>
  <si>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</si>
  <si>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</si>
  <si>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</si>
  <si>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</si>
  <si>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</si>
  <si>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</si>
  <si>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</si>
  <si>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</si>
  <si>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</si>
  <si>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</si>
  <si>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</si>
  <si>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</si>
  <si>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</si>
  <si>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</si>
  <si>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</si>
  <si>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</si>
  <si>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</si>
  <si>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</si>
  <si>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</si>
  <si>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</si>
  <si>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</si>
  <si>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</si>
  <si>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</si>
  <si>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</si>
  <si>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</si>
  <si>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</si>
  <si>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</si>
  <si>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</si>
  <si>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</si>
  <si>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</si>
  <si>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</si>
  <si>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</si>
  <si>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</si>
  <si>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</si>
  <si>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</si>
  <si>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</si>
  <si>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</si>
  <si>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</si>
  <si>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</si>
  <si>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</si>
  <si>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</si>
  <si>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</si>
  <si>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</si>
  <si>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</si>
  <si>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</si>
  <si>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</si>
  <si>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</si>
  <si>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</si>
  <si>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</si>
  <si>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</si>
  <si>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</si>
  <si>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</si>
  <si>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</si>
  <si>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</si>
  <si>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</si>
  <si>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</si>
  <si>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</si>
  <si>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</si>
  <si>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</si>
  <si>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</si>
  <si>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</si>
  <si>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</si>
  <si>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</si>
  <si>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</si>
  <si>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</si>
  <si>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</si>
  <si>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</si>
  <si>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</si>
  <si>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</si>
  <si>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</si>
  <si>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</si>
  <si>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</si>
  <si>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</si>
  <si>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</si>
  <si>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</si>
  <si>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</si>
  <si>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</si>
  <si>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</si>
  <si>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</si>
  <si>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</si>
  <si>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</si>
  <si>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</si>
  <si>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</si>
  <si>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</si>
  <si>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</si>
  <si>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</si>
  <si>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</si>
  <si>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</si>
  <si>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</si>
  <si>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</si>
  <si>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</si>
  <si>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</si>
  <si>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</si>
  <si>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</si>
  <si>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</si>
  <si>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</si>
  <si>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</si>
  <si>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</si>
  <si>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</si>
  <si>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</si>
  <si>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</si>
  <si>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</si>
  <si>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</si>
  <si>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</si>
  <si>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</si>
  <si>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</si>
  <si>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</si>
  <si>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</si>
  <si>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</si>
  <si>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</si>
  <si>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</si>
  <si>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</si>
  <si>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</si>
  <si>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</si>
  <si>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</si>
  <si>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</si>
  <si>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</si>
  <si>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</si>
  <si>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</si>
  <si>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</si>
  <si>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</si>
  <si>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</si>
  <si>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</si>
  <si>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</si>
  <si>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</si>
  <si>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</si>
  <si>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</si>
  <si>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</si>
  <si>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</si>
  <si>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</si>
  <si>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</si>
  <si>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</si>
  <si>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</si>
  <si>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</si>
  <si>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</si>
  <si>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</si>
  <si>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</si>
  <si>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</si>
  <si>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</si>
  <si>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</si>
  <si>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</si>
  <si>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</si>
  <si>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</si>
  <si>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</si>
  <si>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</si>
  <si>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</si>
  <si>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</si>
  <si>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</si>
  <si>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</si>
  <si>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</si>
  <si>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</si>
  <si>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</si>
  <si>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</si>
  <si>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</si>
  <si>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</si>
  <si>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</si>
  <si>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</si>
  <si>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</si>
  <si>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</si>
  <si>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</si>
  <si>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</si>
  <si>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</si>
  <si>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</si>
  <si>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</si>
  <si>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</si>
  <si>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</si>
  <si>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</si>
  <si>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</si>
  <si>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</si>
  <si>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</si>
  <si>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</si>
  <si>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</si>
  <si>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</si>
  <si>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</si>
  <si>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</si>
  <si>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</si>
  <si>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</si>
  <si>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</si>
  <si>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</si>
  <si>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</si>
  <si>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</si>
  <si>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</si>
  <si>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</si>
  <si>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</si>
  <si>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</si>
  <si>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</si>
  <si>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</si>
  <si>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</si>
  <si>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</si>
  <si>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</si>
  <si>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</si>
  <si>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</si>
  <si>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</si>
  <si>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</si>
  <si>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</si>
  <si>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</si>
  <si>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</si>
  <si>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</si>
  <si>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</si>
  <si>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</si>
  <si>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</si>
  <si>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</si>
  <si>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</si>
  <si>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</si>
  <si>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</si>
  <si>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</si>
  <si>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</si>
  <si>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</si>
  <si>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</si>
  <si>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</si>
  <si>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</si>
  <si>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</si>
  <si>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</si>
  <si>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</si>
  <si>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</si>
  <si>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</si>
  <si>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</si>
  <si>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</si>
  <si>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</si>
  <si>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</si>
  <si>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</si>
  <si>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</si>
  <si>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</si>
  <si>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</si>
  <si>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</si>
  <si>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</si>
  <si>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</si>
  <si>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</si>
  <si>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</si>
  <si>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</si>
  <si>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</si>
  <si>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</si>
  <si>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</si>
  <si>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</si>
  <si>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</si>
  <si>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</si>
  <si>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</si>
  <si>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</si>
  <si>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</si>
  <si>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</si>
  <si>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</si>
  <si>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</si>
  <si>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</si>
  <si>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</si>
  <si>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</si>
  <si>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</si>
  <si>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</si>
  <si>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</si>
  <si>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</si>
  <si>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</si>
  <si>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</si>
  <si>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</si>
  <si>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</si>
  <si>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</si>
  <si>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</si>
  <si>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</si>
  <si>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</si>
  <si>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</si>
  <si>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</si>
  <si>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</si>
  <si>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</si>
  <si>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</si>
  <si>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</si>
  <si>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</si>
  <si>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</si>
  <si>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</si>
  <si>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</si>
  <si>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</si>
  <si>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</si>
  <si>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</si>
  <si>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</si>
  <si>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</si>
  <si>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</si>
  <si>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</si>
  <si>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</si>
  <si>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</si>
  <si>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</si>
  <si>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</si>
  <si>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</si>
  <si>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</si>
  <si>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</si>
  <si>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</si>
  <si>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</si>
  <si>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</si>
  <si>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</si>
  <si>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</si>
  <si>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</si>
  <si>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</si>
  <si>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</si>
  <si>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</si>
  <si>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</si>
  <si>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</si>
  <si>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</si>
  <si>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</si>
  <si>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</si>
  <si>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</si>
  <si>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</si>
  <si>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</si>
  <si>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</si>
  <si>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</si>
  <si>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</si>
  <si>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</si>
  <si>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</si>
  <si>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</si>
  <si>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</si>
  <si>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</si>
  <si>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</si>
  <si>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</si>
  <si>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</si>
  <si>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</si>
  <si>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</si>
  <si>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</si>
  <si>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</si>
  <si>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</si>
  <si>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</si>
  <si>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</si>
  <si>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</si>
  <si>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</si>
  <si>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</si>
  <si>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</si>
  <si>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</si>
  <si>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</si>
  <si>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</si>
  <si>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</si>
  <si>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</si>
  <si>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</si>
  <si>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</si>
  <si>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</si>
  <si>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</si>
  <si>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</si>
  <si>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</si>
  <si>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</si>
  <si>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</si>
  <si>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</si>
  <si>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</si>
  <si>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</si>
  <si>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</si>
  <si>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</si>
  <si>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</si>
  <si>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</si>
  <si>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</si>
  <si>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</si>
  <si>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</si>
  <si>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</si>
  <si>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</si>
  <si>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</si>
  <si>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</si>
  <si>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</si>
  <si>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</si>
  <si>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</si>
  <si>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</si>
  <si>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</si>
  <si>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</si>
  <si>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</si>
  <si>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</si>
  <si>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</si>
  <si>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</si>
  <si>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</si>
  <si>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</si>
  <si>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</si>
  <si>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</si>
  <si>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</si>
  <si>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</si>
  <si>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</si>
  <si>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</si>
  <si>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</si>
  <si>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</si>
  <si>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</si>
  <si>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</si>
  <si>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</si>
  <si>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</si>
  <si>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</si>
  <si>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</si>
  <si>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</si>
  <si>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</si>
  <si>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</si>
  <si>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</si>
  <si>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</si>
  <si>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</si>
  <si>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</si>
  <si>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</si>
  <si>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</si>
  <si>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</si>
  <si>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</si>
  <si>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</si>
  <si>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</si>
  <si>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</si>
  <si>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</si>
  <si>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</si>
  <si>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</si>
  <si>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</si>
  <si>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</si>
  <si>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</si>
  <si>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</si>
  <si>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</si>
  <si>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</si>
  <si>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</si>
  <si>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</si>
  <si>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</si>
  <si>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</si>
  <si>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</si>
  <si>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</si>
  <si>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</si>
  <si>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</si>
  <si>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</si>
  <si>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</si>
  <si>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</si>
  <si>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</si>
  <si>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</si>
  <si>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</si>
  <si>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</si>
  <si>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</si>
  <si>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</si>
  <si>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</si>
  <si>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</si>
  <si>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</si>
  <si>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</si>
  <si>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</si>
  <si>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</si>
  <si>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</si>
  <si>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</si>
  <si>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</si>
  <si>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</si>
  <si>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</si>
  <si>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</si>
  <si>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</si>
  <si>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</si>
  <si>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</si>
  <si>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</si>
  <si>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</si>
  <si>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</si>
  <si>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</si>
  <si>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</si>
  <si>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</si>
  <si>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</si>
  <si>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</si>
  <si>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</si>
  <si>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</si>
  <si>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</si>
  <si>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</si>
  <si>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</si>
  <si>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</si>
  <si>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</si>
  <si>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</si>
  <si>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</si>
  <si>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</si>
  <si>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</si>
  <si>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</si>
  <si>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</si>
  <si>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</si>
  <si>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</si>
  <si>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</si>
  <si>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</si>
  <si>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</si>
  <si>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</si>
  <si>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</si>
  <si>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</si>
  <si>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</si>
  <si>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</si>
  <si>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</si>
  <si>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</si>
  <si>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</si>
  <si>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</si>
  <si>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</si>
  <si>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</si>
  <si>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</si>
  <si>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</si>
  <si>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</si>
  <si>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</si>
  <si>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</si>
  <si>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</si>
  <si>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</si>
  <si>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</si>
  <si>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</si>
  <si>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</si>
  <si>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</si>
  <si>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</si>
  <si>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</si>
  <si>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</si>
  <si>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</si>
  <si>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</si>
  <si>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</si>
  <si>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</si>
  <si>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</si>
  <si>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</si>
  <si>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</si>
  <si>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</si>
  <si>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</si>
  <si>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</si>
  <si>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</si>
  <si>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</si>
  <si>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</si>
  <si>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</si>
  <si>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</si>
  <si>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</si>
  <si>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</si>
  <si>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</si>
  <si>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</si>
  <si>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</si>
  <si>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</si>
  <si>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</si>
  <si>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</si>
  <si>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</si>
  <si>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</si>
  <si>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</si>
  <si>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</si>
  <si>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</si>
  <si>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</si>
  <si>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</si>
  <si>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</si>
  <si>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</si>
  <si>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</si>
  <si>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</si>
  <si>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</si>
  <si>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</si>
  <si>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</si>
  <si>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</si>
  <si>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</si>
  <si>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</si>
  <si>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</si>
  <si>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</si>
  <si>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</si>
  <si>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</si>
  <si>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</si>
  <si>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</si>
  <si>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</si>
  <si>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</si>
  <si>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</si>
  <si>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</si>
  <si>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</si>
  <si>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</si>
  <si>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</si>
  <si>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</si>
  <si>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</si>
  <si>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</si>
  <si>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</si>
  <si>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</si>
  <si>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</si>
  <si>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</si>
  <si>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</si>
  <si>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</si>
  <si>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</si>
  <si>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</si>
  <si>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</si>
  <si>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</si>
  <si>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</si>
  <si>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</si>
  <si>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</si>
  <si>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</si>
  <si>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</si>
  <si>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</si>
  <si>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</si>
  <si>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</si>
  <si>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</si>
  <si>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</si>
  <si>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</si>
  <si>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</si>
  <si>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</si>
  <si>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</si>
  <si>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</si>
  <si>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</si>
  <si>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</si>
  <si>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</si>
  <si>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</si>
  <si>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</si>
  <si>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</si>
  <si>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</si>
  <si>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</si>
  <si>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</si>
  <si>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</si>
  <si>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</si>
  <si>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</si>
  <si>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</si>
  <si>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</si>
  <si>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</si>
  <si>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</si>
  <si>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</si>
  <si>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</si>
  <si>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</si>
  <si>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</si>
  <si>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</si>
  <si>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</si>
  <si>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</si>
  <si>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</si>
  <si>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</si>
  <si>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</si>
  <si>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</si>
  <si>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</si>
  <si>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</si>
  <si>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</si>
  <si>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</si>
  <si>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</si>
  <si>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</si>
  <si>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</si>
  <si>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</si>
  <si>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</si>
  <si>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</si>
  <si>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</si>
  <si>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</si>
  <si>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</si>
  <si>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</si>
  <si>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</si>
  <si>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</si>
  <si>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</si>
  <si>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</si>
  <si>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</si>
  <si>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</si>
  <si>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</si>
  <si>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</si>
  <si>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</si>
  <si>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</si>
  <si>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</si>
  <si>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</si>
  <si>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</si>
  <si>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</si>
  <si>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</si>
  <si>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</si>
  <si>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</si>
  <si>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</si>
  <si>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</si>
  <si>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</si>
  <si>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</si>
  <si>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</si>
  <si>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</si>
  <si>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</si>
  <si>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</si>
  <si>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</si>
  <si>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</si>
  <si>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</si>
  <si>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</si>
  <si>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</si>
  <si>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</si>
  <si>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</si>
  <si>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</si>
  <si>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</si>
  <si>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</si>
  <si>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</si>
  <si>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</si>
  <si>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</si>
  <si>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</si>
  <si>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</si>
  <si>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</si>
  <si>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</si>
  <si>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</si>
  <si>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</si>
  <si>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</si>
  <si>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</si>
  <si>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</si>
  <si>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</si>
  <si>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</si>
  <si>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</si>
  <si>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</si>
  <si>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</si>
  <si>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</si>
  <si>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</si>
  <si>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</si>
  <si>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</si>
  <si>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</si>
  <si>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</si>
  <si>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</si>
  <si>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</si>
  <si>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</si>
  <si>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</si>
  <si>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</si>
  <si>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</si>
  <si>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</si>
  <si>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</si>
  <si>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</si>
  <si>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</si>
  <si>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</si>
  <si>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</si>
  <si>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</si>
  <si>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</si>
  <si>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</si>
  <si>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</si>
  <si>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</si>
  <si>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</si>
  <si>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</si>
  <si>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</si>
  <si>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</si>
  <si>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</si>
  <si>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</si>
  <si>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</si>
  <si>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</si>
  <si>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</si>
  <si>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</si>
  <si>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</si>
  <si>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</si>
  <si>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</si>
  <si>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</si>
  <si>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</si>
  <si>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</si>
  <si>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</si>
  <si>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</si>
  <si>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</si>
  <si>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</si>
  <si>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</si>
  <si>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</si>
  <si>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</si>
  <si>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</si>
  <si>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</si>
  <si>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</si>
  <si>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</si>
  <si>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</si>
  <si>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</si>
  <si>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</si>
  <si>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</si>
  <si>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</si>
  <si>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</si>
  <si>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</si>
  <si>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</si>
  <si>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</si>
  <si>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</si>
  <si>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</si>
  <si>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</si>
  <si>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</si>
  <si>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</si>
  <si>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</si>
  <si>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</si>
  <si>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</si>
  <si>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</si>
  <si>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</si>
  <si>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</si>
  <si>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</si>
  <si>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</si>
  <si>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</si>
  <si>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</si>
  <si>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</si>
  <si>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</si>
  <si>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</si>
  <si>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</si>
  <si>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</si>
  <si>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</si>
  <si>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</si>
  <si>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</si>
  <si>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</si>
  <si>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</si>
  <si>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</si>
  <si>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</si>
  <si>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</si>
  <si>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</si>
  <si>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</si>
  <si>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</si>
  <si>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</si>
  <si>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</si>
  <si>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</si>
  <si>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</si>
  <si>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</si>
  <si>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</si>
  <si>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</si>
  <si>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</si>
  <si>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</si>
  <si>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</si>
  <si>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</si>
  <si>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</si>
  <si>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</si>
  <si>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</si>
  <si>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</si>
  <si>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</si>
  <si>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</si>
  <si>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</si>
  <si>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</si>
  <si>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</si>
  <si>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</si>
  <si>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</si>
  <si>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</si>
  <si>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</si>
  <si>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</si>
  <si>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</si>
  <si>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</si>
  <si>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</si>
  <si>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</si>
  <si>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</si>
  <si>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</si>
  <si>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</si>
  <si>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</si>
  <si>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</si>
  <si>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</si>
  <si>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</si>
  <si>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</si>
  <si>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</si>
  <si>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</si>
  <si>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</si>
  <si>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</si>
  <si>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</si>
  <si>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</si>
  <si>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</si>
  <si>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</si>
  <si>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</si>
  <si>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</si>
  <si>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</si>
  <si>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</si>
  <si>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</si>
  <si>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</si>
  <si>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</si>
  <si>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</si>
  <si>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</si>
  <si>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</si>
  <si>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</si>
  <si>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</si>
  <si>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</si>
  <si>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</si>
  <si>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</si>
  <si>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</si>
  <si>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</si>
  <si>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</si>
  <si>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</si>
  <si>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</si>
  <si>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</si>
  <si>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</si>
  <si>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</si>
  <si>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</si>
  <si>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</si>
  <si>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</si>
  <si>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</si>
  <si>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</si>
  <si>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</si>
  <si>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</si>
  <si>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</si>
  <si>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</si>
  <si>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</si>
  <si>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</si>
  <si>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</si>
  <si>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</si>
  <si>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</si>
  <si>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</si>
  <si>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</si>
  <si>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</si>
  <si>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</si>
  <si>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</si>
  <si>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</si>
  <si>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</si>
  <si>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</si>
  <si>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</si>
  <si>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</si>
  <si>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</si>
  <si>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</si>
  <si>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</si>
  <si>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</si>
  <si>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</si>
  <si>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</si>
  <si>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</si>
  <si>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</si>
  <si>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</si>
  <si>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</si>
  <si>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</si>
  <si>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</si>
  <si>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</si>
  <si>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</si>
  <si>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</si>
  <si>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</si>
  <si>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</si>
  <si>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</si>
  <si>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</si>
  <si>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</si>
  <si>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</si>
  <si>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</si>
  <si>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</si>
  <si>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</si>
  <si>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</si>
  <si>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</si>
  <si>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</si>
  <si>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</si>
  <si>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</si>
  <si>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</si>
  <si>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</si>
  <si>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</si>
  <si>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</si>
  <si>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</si>
  <si>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</si>
  <si>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</si>
  <si>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</si>
  <si>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</si>
  <si>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</si>
  <si>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</si>
  <si>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</si>
  <si>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</si>
  <si>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</si>
  <si>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</si>
  <si>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</si>
  <si>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</si>
  <si>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</si>
  <si>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</si>
  <si>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</si>
  <si>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</si>
  <si>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</si>
  <si>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</si>
  <si>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</si>
  <si>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</si>
  <si>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</si>
  <si>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</si>
  <si>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</si>
  <si>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</si>
  <si>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</si>
  <si>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</si>
  <si>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</si>
  <si>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</si>
  <si>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</si>
  <si>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</si>
  <si>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</si>
  <si>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</si>
  <si>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</si>
  <si>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</si>
  <si>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</si>
  <si>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</si>
  <si>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</si>
  <si>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</si>
  <si>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</si>
  <si>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</si>
  <si>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</si>
  <si>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</si>
  <si>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</si>
  <si>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</si>
  <si>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</si>
  <si>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</si>
  <si>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</si>
  <si>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</si>
  <si>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</si>
  <si>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</si>
  <si>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</si>
  <si>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</si>
  <si>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</si>
  <si>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</si>
  <si>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</si>
  <si>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</si>
  <si>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</si>
  <si>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</si>
  <si>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</si>
  <si>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</si>
  <si>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</si>
  <si>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</si>
  <si>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</si>
  <si>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</si>
  <si>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</si>
  <si>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</si>
  <si>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</si>
  <si>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</si>
  <si>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</si>
  <si>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</si>
  <si>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</si>
  <si>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</si>
  <si>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</si>
  <si>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</si>
  <si>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</si>
  <si>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</si>
  <si>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</si>
  <si>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</si>
  <si>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</si>
  <si>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</si>
  <si>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</si>
  <si>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</si>
  <si>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</si>
  <si>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</si>
  <si>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</si>
  <si>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</si>
  <si>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</si>
  <si>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</si>
  <si>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</si>
  <si>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</si>
  <si>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</si>
  <si>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</si>
  <si>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</si>
  <si>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</si>
  <si>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</si>
  <si>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</si>
  <si>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</si>
  <si>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</si>
  <si>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</si>
  <si>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</si>
  <si>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</si>
  <si>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</si>
  <si>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</si>
  <si>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</si>
  <si>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</si>
  <si>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</si>
  <si>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</si>
  <si>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</si>
  <si>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</si>
  <si>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</si>
  <si>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</si>
  <si>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</si>
  <si>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</si>
  <si>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</si>
  <si>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</si>
  <si>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</si>
  <si>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</si>
  <si>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</si>
  <si>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</si>
  <si>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</si>
  <si>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</si>
  <si>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</si>
  <si>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</si>
  <si>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</si>
  <si>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</si>
  <si>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</si>
  <si>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</si>
  <si>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</si>
  <si>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</si>
  <si>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</si>
  <si>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</si>
  <si>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</si>
  <si>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</si>
  <si>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</si>
  <si>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</si>
  <si>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</si>
  <si>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</si>
  <si>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</si>
  <si>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</si>
  <si>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</si>
  <si>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</si>
  <si>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</si>
  <si>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</si>
  <si>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</si>
  <si>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</si>
  <si>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</si>
  <si>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</si>
  <si>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</si>
  <si>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</si>
  <si>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</si>
  <si>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</si>
  <si>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</si>
  <si>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</si>
  <si>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</si>
  <si>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</si>
  <si>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</si>
  <si>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</si>
  <si>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</si>
  <si>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</si>
  <si>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</si>
  <si>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</si>
  <si>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</si>
  <si>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</si>
  <si>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</si>
  <si>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</si>
  <si>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</si>
  <si>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</si>
  <si>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</si>
  <si>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</si>
  <si>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</si>
  <si>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</si>
  <si>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</si>
  <si>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</si>
  <si>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</si>
  <si>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</si>
  <si>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</si>
  <si>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</si>
  <si>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</si>
  <si>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</si>
  <si>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</si>
  <si>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</si>
  <si>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</si>
  <si>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</si>
  <si>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</si>
  <si>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</si>
  <si>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</si>
  <si>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</si>
  <si>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</si>
  <si>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</si>
  <si>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</si>
  <si>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</si>
  <si>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</si>
  <si>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</si>
  <si>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</si>
  <si>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</si>
  <si>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</si>
  <si>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</si>
  <si>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</si>
  <si>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</si>
  <si>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</si>
  <si>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</si>
  <si>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</si>
  <si>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</si>
  <si>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</si>
  <si>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</si>
  <si>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</si>
  <si>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</si>
  <si>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</si>
  <si>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</si>
  <si>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</si>
  <si>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</si>
  <si>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</si>
  <si>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</si>
  <si>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</si>
  <si>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</si>
  <si>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</si>
  <si>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</si>
  <si>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</si>
  <si>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</si>
  <si>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</si>
  <si>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</si>
  <si>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</si>
  <si>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</si>
  <si>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</si>
  <si>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</si>
  <si>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</si>
  <si>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</si>
  <si>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</si>
  <si>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</si>
  <si>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</si>
  <si>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</si>
  <si>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</si>
  <si>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</si>
  <si>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</si>
  <si>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</si>
  <si>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</si>
  <si>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</si>
  <si>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</si>
  <si>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</si>
  <si>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</si>
  <si>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</si>
  <si>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</si>
  <si>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</si>
  <si>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</si>
  <si>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</si>
  <si>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</si>
  <si>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</si>
  <si>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</si>
  <si>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</si>
  <si>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</si>
  <si>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</si>
  <si>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</si>
  <si>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</si>
  <si>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</si>
  <si>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</si>
  <si>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</si>
  <si>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</si>
  <si>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</si>
  <si>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</si>
  <si>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</si>
  <si>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</si>
  <si>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</si>
  <si>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</si>
  <si>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</si>
  <si>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</si>
  <si>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</si>
  <si>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</si>
  <si>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</si>
  <si>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</si>
  <si>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</si>
  <si>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</si>
  <si>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</si>
  <si>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</si>
  <si>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</si>
  <si>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</si>
  <si>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</si>
  <si>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</si>
  <si>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</si>
  <si>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</si>
  <si>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</si>
  <si>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</si>
  <si>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</si>
  <si>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</si>
  <si>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</si>
  <si>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</si>
  <si>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</si>
  <si>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</si>
  <si>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</si>
  <si>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</si>
  <si>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</si>
  <si>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</si>
  <si>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</si>
  <si>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</si>
  <si>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</si>
  <si>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</si>
  <si>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</si>
  <si>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</si>
  <si>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</si>
  <si>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</si>
  <si>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</si>
  <si>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</si>
  <si>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</si>
  <si>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</si>
  <si>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</si>
  <si>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</si>
  <si>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</si>
  <si>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</si>
  <si>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</si>
  <si>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</si>
  <si>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</si>
  <si>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</si>
  <si>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</si>
  <si>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</si>
  <si>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</si>
  <si>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</si>
  <si>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</si>
  <si>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</si>
  <si>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</si>
  <si>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</si>
  <si>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</si>
  <si>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</si>
  <si>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</si>
  <si>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</si>
  <si>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</si>
  <si>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</si>
  <si>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</si>
  <si>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</si>
  <si>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</si>
  <si>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</si>
  <si>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</si>
  <si>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</si>
  <si>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</si>
  <si>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</si>
  <si>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</si>
  <si>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</si>
  <si>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</si>
  <si>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</si>
  <si>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</si>
  <si>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</si>
  <si>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</si>
  <si>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</si>
  <si>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</si>
  <si>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</si>
  <si>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</si>
  <si>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</si>
  <si>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</si>
  <si>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</si>
  <si>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</si>
  <si>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</si>
  <si>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</si>
  <si>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</si>
  <si>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</si>
  <si>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</si>
  <si>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</si>
  <si>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</si>
  <si>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</si>
  <si>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</si>
  <si>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</si>
  <si>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</si>
  <si>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</si>
  <si>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</si>
  <si>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</si>
  <si>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</si>
  <si>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</si>
  <si>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</si>
  <si>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</si>
  <si>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</si>
  <si>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</si>
  <si>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</si>
  <si>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</si>
  <si>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</si>
  <si>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</si>
  <si>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</si>
  <si>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</si>
  <si>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</si>
  <si>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</si>
  <si>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</si>
  <si>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</si>
  <si>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</si>
  <si>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</si>
  <si>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</si>
  <si>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</si>
  <si>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</si>
  <si>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</si>
  <si>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</si>
  <si>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</si>
  <si>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</si>
  <si>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</si>
  <si>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</si>
  <si>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</si>
  <si>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</si>
  <si>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</si>
  <si>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</si>
  <si>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</si>
  <si>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</si>
  <si>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</si>
  <si>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</si>
  <si>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</si>
  <si>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</si>
  <si>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</si>
  <si>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</si>
  <si>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</si>
  <si>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</si>
  <si>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</si>
  <si>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</si>
  <si>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</si>
  <si>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</si>
  <si>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</si>
  <si>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</si>
  <si>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</si>
  <si>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</si>
  <si>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</si>
  <si>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</si>
  <si>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</si>
  <si>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</si>
  <si>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</si>
  <si>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</si>
  <si>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</si>
  <si>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</si>
  <si>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</si>
  <si>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</si>
  <si>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</si>
  <si>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</si>
  <si>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</si>
  <si>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</si>
  <si>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</si>
  <si>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</si>
  <si>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</si>
  <si>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</si>
  <si>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</si>
  <si>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</si>
  <si>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</si>
  <si>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</si>
  <si>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</si>
  <si>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</si>
  <si>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</si>
  <si>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</si>
  <si>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</si>
  <si>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</si>
  <si>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</si>
  <si>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</si>
  <si>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</si>
  <si>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</si>
  <si>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</si>
  <si>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</si>
  <si>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</si>
  <si>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</si>
  <si>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</si>
  <si>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</si>
  <si>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</si>
  <si>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</si>
  <si>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</si>
  <si>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</si>
  <si>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</si>
  <si>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</si>
  <si>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</si>
  <si>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</si>
  <si>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</si>
  <si>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</si>
  <si>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</si>
  <si>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</si>
  <si>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</si>
  <si>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</si>
  <si>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</si>
  <si>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</si>
  <si>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</si>
  <si>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</si>
  <si>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</si>
  <si>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</si>
  <si>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</si>
  <si>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</si>
  <si>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</si>
  <si>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</si>
  <si>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</si>
  <si>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</si>
  <si>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</si>
  <si>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</si>
  <si>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</si>
  <si>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</si>
  <si>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</si>
  <si>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</si>
  <si>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</si>
  <si>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</si>
  <si>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</si>
  <si>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</si>
  <si>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</si>
  <si>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</si>
  <si>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</si>
  <si>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</si>
  <si>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</si>
  <si>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</si>
  <si>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</si>
  <si>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</si>
  <si>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</si>
  <si>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</si>
  <si>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</si>
  <si>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</si>
  <si>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</si>
  <si>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</si>
  <si>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</si>
  <si>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</si>
  <si>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</si>
  <si>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</si>
  <si>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</si>
  <si>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</si>
  <si>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</si>
  <si>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</si>
  <si>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</si>
  <si>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</si>
  <si>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</si>
  <si>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</si>
  <si>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</si>
  <si>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</si>
  <si>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</si>
  <si>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</si>
  <si>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</si>
  <si>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</si>
  <si>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</si>
  <si>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</si>
  <si>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</si>
  <si>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</si>
  <si>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</si>
  <si>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</si>
  <si>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</si>
  <si>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</si>
  <si>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</si>
  <si>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</si>
  <si>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</si>
  <si>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</si>
  <si>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</si>
  <si>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</si>
  <si>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</si>
  <si>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</si>
  <si>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</si>
  <si>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</si>
  <si>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</si>
  <si>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</si>
  <si>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</si>
  <si>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</si>
  <si>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</si>
  <si>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</si>
  <si>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</si>
  <si>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</si>
  <si>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</si>
  <si>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</si>
  <si>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</si>
  <si>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</si>
  <si>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</si>
  <si>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</si>
  <si>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</si>
  <si>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</si>
  <si>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</si>
  <si>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</si>
  <si>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</si>
  <si>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</si>
  <si>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</si>
  <si>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</si>
  <si>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</si>
  <si>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</si>
  <si>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</si>
  <si>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</si>
  <si>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</si>
  <si>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</si>
  <si>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</si>
  <si>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</si>
  <si>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</si>
  <si>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</si>
  <si>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</si>
  <si>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</si>
  <si>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</si>
  <si>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</si>
  <si>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</si>
  <si>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</si>
  <si>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</si>
  <si>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</si>
  <si>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</si>
  <si>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</si>
  <si>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</si>
  <si>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</si>
  <si>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</si>
  <si>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</si>
  <si>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</si>
  <si>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</si>
  <si>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</si>
  <si>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</si>
  <si>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</si>
  <si>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</si>
  <si>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</si>
  <si>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</si>
  <si>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</si>
  <si>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</si>
  <si>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</si>
  <si>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</si>
  <si>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</si>
  <si>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</si>
  <si>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</si>
  <si>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</si>
  <si>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</si>
  <si>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</si>
  <si>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</si>
  <si>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</si>
  <si>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</si>
  <si>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</si>
  <si>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</si>
  <si>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</si>
  <si>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</si>
  <si>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</si>
  <si>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</si>
  <si>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</si>
  <si>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</si>
  <si>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</si>
  <si>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</si>
  <si>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</si>
  <si>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</si>
  <si>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</si>
  <si>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</si>
  <si>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</si>
  <si>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</si>
  <si>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</si>
  <si>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</si>
  <si>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</si>
  <si>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</si>
  <si>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</si>
  <si>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</si>
  <si>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</si>
  <si>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</si>
  <si>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</si>
  <si>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</si>
  <si>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</si>
  <si>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</si>
  <si>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</si>
  <si>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</si>
  <si>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</si>
  <si>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</si>
  <si>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</si>
  <si>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</si>
  <si>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</si>
  <si>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</si>
  <si>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</si>
  <si>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</si>
  <si>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</si>
  <si>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</si>
  <si>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</si>
  <si>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</si>
  <si>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</si>
  <si>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</si>
  <si>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</si>
  <si>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</si>
  <si>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</si>
  <si>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</si>
  <si>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</si>
  <si>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</si>
  <si>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</si>
  <si>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</si>
  <si>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</si>
  <si>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</si>
  <si>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</si>
  <si>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</si>
  <si>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</si>
  <si>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</si>
  <si>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</si>
  <si>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</si>
  <si>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</si>
  <si>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</si>
  <si>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</si>
  <si>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</si>
  <si>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</si>
  <si>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</si>
  <si>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</si>
  <si>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</si>
  <si>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</si>
  <si>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</si>
  <si>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</si>
  <si>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</si>
  <si>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</si>
  <si>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</si>
  <si>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</si>
  <si>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</si>
  <si>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</si>
  <si>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</si>
  <si>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</si>
  <si>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</si>
  <si>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</si>
  <si>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</si>
  <si>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</si>
  <si>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</si>
  <si>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</si>
  <si>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</si>
  <si>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</si>
  <si>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</si>
  <si>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</si>
  <si>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</si>
  <si>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</si>
  <si>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</si>
  <si>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</si>
  <si>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</si>
  <si>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</si>
  <si>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</si>
  <si>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</si>
  <si>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</si>
  <si>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</si>
  <si>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</si>
  <si>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</si>
  <si>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</si>
  <si>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</si>
  <si>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</si>
  <si>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</si>
  <si>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</si>
  <si>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</si>
  <si>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</si>
  <si>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</si>
  <si>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</si>
  <si>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</si>
  <si>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</si>
  <si>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</si>
  <si>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</si>
  <si>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</si>
  <si>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</si>
  <si>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</si>
  <si>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</si>
  <si>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</si>
  <si>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</si>
  <si>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</si>
  <si>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</si>
  <si>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</si>
  <si>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</si>
  <si>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</si>
  <si>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</si>
  <si>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</si>
  <si>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</si>
  <si>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</si>
  <si>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</si>
  <si>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</si>
  <si>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</si>
  <si>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</si>
  <si>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</si>
  <si>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</si>
  <si>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</si>
  <si>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</si>
  <si>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</si>
  <si>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</si>
  <si>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</si>
  <si>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</si>
  <si>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</si>
  <si>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</si>
  <si>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</si>
  <si>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</si>
  <si>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</si>
  <si>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</si>
  <si>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</si>
  <si>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</si>
  <si>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</si>
  <si>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</si>
  <si>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</si>
  <si>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</si>
  <si>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</si>
  <si>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</si>
  <si>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</si>
  <si>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</si>
  <si>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</si>
  <si>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</si>
  <si>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</si>
  <si>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</si>
  <si>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</si>
  <si>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</si>
  <si>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</si>
  <si>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</si>
  <si>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</si>
  <si>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</si>
  <si>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</si>
  <si>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</si>
  <si>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</si>
  <si>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</si>
  <si>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</si>
  <si>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</si>
  <si>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</si>
  <si>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</si>
  <si>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</si>
  <si>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</si>
  <si>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</si>
  <si>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</si>
  <si>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</si>
  <si>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</si>
  <si>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</si>
  <si>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</si>
  <si>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</si>
  <si>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</si>
  <si>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</si>
  <si>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</si>
  <si>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</si>
  <si>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</si>
  <si>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</si>
  <si>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</si>
  <si>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</si>
  <si>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</si>
  <si>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</si>
  <si>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</si>
  <si>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</si>
  <si>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</si>
  <si>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</si>
  <si>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</si>
  <si>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</si>
  <si>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</si>
  <si>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</si>
  <si>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</si>
  <si>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</si>
  <si>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</si>
  <si>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</si>
  <si>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</si>
  <si>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</si>
  <si>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</si>
  <si>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</si>
  <si>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</si>
  <si>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</si>
  <si>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</si>
  <si>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</si>
  <si>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</si>
  <si>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</si>
  <si>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</si>
  <si>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</si>
  <si>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</si>
  <si>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</si>
  <si>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</si>
  <si>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</si>
  <si>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</si>
  <si>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</si>
  <si>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</si>
  <si>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</si>
  <si>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</si>
  <si>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</si>
  <si>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</si>
  <si>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</si>
  <si>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</si>
  <si>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</si>
  <si>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</si>
  <si>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</si>
  <si>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</si>
  <si>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</si>
  <si>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</si>
  <si>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</si>
  <si>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</si>
  <si>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</si>
  <si>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</si>
  <si>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</si>
  <si>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</si>
  <si>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</si>
  <si>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</si>
  <si>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</si>
  <si>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</si>
  <si>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</si>
  <si>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</si>
  <si>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</si>
  <si>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</si>
  <si>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</si>
  <si>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</si>
  <si>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</si>
  <si>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</si>
  <si>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</si>
  <si>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</si>
  <si>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</si>
  <si>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</si>
  <si>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</si>
  <si>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</si>
  <si>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</si>
  <si>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</si>
  <si>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</si>
  <si>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</si>
  <si>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</si>
  <si>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</si>
  <si>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</si>
  <si>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</si>
  <si>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</si>
  <si>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</si>
  <si>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</si>
  <si>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</si>
  <si>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</si>
  <si>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</si>
  <si>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</si>
  <si>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</si>
  <si>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</si>
  <si>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</si>
  <si>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</si>
  <si>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</si>
  <si>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</si>
  <si>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</si>
  <si>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</si>
  <si>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</si>
  <si>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</si>
  <si>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</si>
  <si>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</si>
  <si>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</si>
  <si>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</si>
  <si>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</si>
  <si>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</si>
  <si>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</si>
  <si>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</si>
  <si>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</si>
  <si>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</si>
  <si>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</si>
  <si>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</si>
  <si>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</si>
  <si>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</si>
  <si>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</si>
  <si>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</si>
  <si>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</si>
  <si>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</si>
  <si>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</si>
  <si>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</si>
  <si>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</si>
  <si>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</si>
  <si>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</si>
  <si>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</si>
  <si>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</si>
  <si>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</si>
  <si>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</si>
  <si>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</si>
  <si>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</si>
  <si>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</si>
  <si>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</si>
  <si>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</si>
  <si>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</si>
  <si>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</si>
  <si>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</si>
  <si>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</si>
  <si>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</si>
  <si>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</si>
  <si>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</si>
  <si>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</si>
  <si>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</si>
  <si>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</si>
  <si>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</si>
  <si>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</si>
  <si>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</si>
  <si>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</si>
  <si>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</si>
  <si>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</si>
  <si>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</si>
  <si>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</si>
  <si>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</si>
  <si>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</si>
  <si>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</si>
  <si>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</si>
  <si>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</si>
  <si>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</si>
  <si>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</si>
  <si>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</si>
  <si>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</si>
  <si>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</si>
  <si>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</si>
  <si>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</si>
  <si>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</si>
  <si>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</si>
  <si>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</si>
  <si>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</si>
  <si>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</si>
  <si>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</si>
  <si>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</si>
  <si>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</si>
  <si>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</si>
  <si>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</si>
  <si>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</si>
  <si>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</si>
  <si>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</si>
  <si>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</si>
  <si>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</si>
  <si>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</si>
  <si>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</si>
  <si>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</si>
  <si>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</si>
  <si>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</si>
  <si>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</si>
  <si>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</si>
  <si>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</si>
  <si>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</si>
  <si>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</si>
  <si>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</si>
  <si>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</si>
  <si>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</si>
  <si>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</si>
  <si>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</si>
  <si>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</si>
  <si>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</si>
  <si>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</si>
  <si>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</si>
  <si>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</si>
  <si>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</si>
  <si>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</si>
  <si>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</si>
  <si>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</si>
  <si>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</si>
  <si>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</si>
  <si>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</si>
  <si>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</si>
  <si>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</si>
  <si>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</si>
  <si>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</si>
  <si>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</si>
  <si>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</si>
  <si>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</si>
  <si>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</si>
  <si>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</si>
  <si>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</si>
  <si>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</si>
  <si>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</si>
  <si>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</si>
  <si>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</si>
  <si>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</si>
  <si>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</si>
  <si>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</si>
  <si>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</si>
  <si>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</si>
  <si>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</si>
  <si>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</si>
  <si>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</si>
  <si>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</si>
  <si>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</si>
  <si>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</si>
  <si>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</si>
  <si>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</si>
  <si>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</si>
  <si>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</si>
  <si>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</si>
  <si>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</si>
  <si>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</si>
  <si>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</si>
  <si>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</si>
  <si>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</si>
  <si>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</si>
  <si>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</si>
  <si>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</si>
  <si>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</si>
  <si>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</si>
  <si>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</si>
  <si>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</si>
  <si>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</si>
  <si>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</si>
  <si>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</si>
  <si>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</si>
  <si>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</si>
  <si>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</si>
  <si>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</si>
  <si>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</si>
  <si>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</si>
  <si>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</si>
  <si>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</si>
  <si>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</si>
  <si>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</si>
  <si>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</si>
  <si>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</si>
  <si>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</si>
  <si>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</si>
  <si>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</si>
  <si>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</si>
  <si>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</si>
  <si>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</si>
  <si>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</si>
  <si>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</si>
  <si>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</si>
  <si>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</si>
  <si>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</si>
  <si>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</si>
  <si>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</si>
  <si>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</si>
  <si>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</si>
  <si>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</si>
  <si>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</si>
  <si>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</si>
  <si>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</si>
  <si>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</si>
  <si>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</si>
  <si>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</si>
  <si>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</si>
  <si>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</si>
  <si>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</si>
  <si>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</si>
  <si>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</si>
  <si>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</si>
  <si>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</si>
  <si>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</si>
  <si>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</si>
  <si>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</si>
  <si>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</si>
  <si>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</si>
  <si>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</si>
  <si>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</si>
  <si>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</si>
  <si>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</si>
  <si>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</si>
  <si>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</si>
  <si>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</si>
  <si>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</si>
  <si>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</si>
  <si>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</si>
  <si>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</si>
  <si>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</si>
  <si>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</si>
  <si>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</si>
  <si>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</si>
  <si>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</si>
  <si>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</si>
  <si>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</si>
  <si>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</si>
  <si>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</si>
  <si>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</si>
  <si>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</si>
  <si>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</si>
  <si>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</si>
  <si>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</si>
  <si>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</si>
  <si>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</si>
  <si>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</si>
  <si>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</si>
  <si>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</si>
  <si>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</si>
  <si>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</si>
  <si>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</si>
  <si>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</si>
  <si>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</si>
  <si>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</si>
  <si>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</si>
  <si>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</si>
  <si>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</si>
  <si>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</si>
  <si>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</si>
  <si>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</si>
  <si>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</si>
  <si>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</si>
  <si>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</si>
  <si>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</si>
  <si>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</si>
  <si>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</si>
  <si>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</si>
  <si>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</si>
  <si>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</si>
  <si>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</si>
  <si>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</si>
  <si>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</si>
  <si>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</si>
  <si>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</si>
  <si>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</si>
  <si>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</si>
  <si>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</si>
  <si>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</si>
  <si>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</si>
  <si>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</si>
  <si>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</si>
  <si>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</si>
  <si>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</si>
  <si>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</si>
  <si>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</si>
  <si>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</si>
  <si>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</si>
  <si>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</si>
  <si>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</si>
  <si>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</si>
  <si>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</si>
  <si>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</si>
  <si>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</si>
  <si>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</si>
  <si>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</si>
  <si>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</si>
  <si>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</si>
  <si>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</si>
  <si>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</si>
  <si>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</si>
  <si>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</si>
  <si>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</si>
  <si>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</si>
  <si>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</si>
  <si>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</si>
  <si>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</si>
  <si>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</si>
  <si>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</si>
  <si>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</si>
  <si>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</si>
  <si>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</si>
  <si>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</si>
  <si>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</si>
  <si>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</si>
  <si>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</si>
  <si>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</si>
  <si>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</si>
  <si>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</si>
  <si>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</si>
  <si>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</si>
  <si>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</si>
  <si>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</si>
  <si>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</si>
  <si>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</si>
  <si>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</si>
  <si>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</si>
  <si>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</si>
  <si>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</si>
  <si>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</si>
  <si>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</si>
  <si>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</si>
  <si>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</si>
  <si>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</si>
  <si>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</si>
  <si>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</si>
  <si>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</si>
  <si>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</si>
  <si>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</si>
  <si>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</si>
  <si>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</si>
  <si>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</si>
  <si>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</si>
  <si>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</si>
  <si>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</si>
  <si>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</si>
  <si>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</si>
  <si>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</si>
  <si>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</si>
  <si>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</si>
  <si>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</si>
  <si>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</si>
  <si>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</si>
  <si>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</si>
  <si>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</si>
  <si>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</si>
  <si>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</si>
  <si>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</si>
  <si>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</si>
  <si>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</si>
  <si>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</si>
  <si>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</si>
  <si>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</si>
  <si>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</si>
  <si>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</si>
  <si>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</si>
  <si>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</si>
  <si>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</si>
  <si>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</si>
  <si>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</si>
  <si>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</si>
  <si>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</si>
  <si>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</si>
  <si>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</si>
  <si>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</si>
  <si>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</si>
  <si>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</si>
  <si>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</si>
  <si>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</si>
  <si>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</si>
  <si>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</si>
  <si>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</si>
  <si>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</si>
  <si>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</si>
  <si>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</si>
  <si>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</si>
  <si>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</si>
  <si>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</si>
  <si>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</si>
  <si>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</si>
  <si>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</si>
  <si>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</si>
  <si>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</si>
  <si>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</si>
  <si>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</si>
  <si>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</si>
  <si>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</si>
  <si>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</si>
  <si>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</si>
  <si>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</si>
  <si>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</si>
  <si>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</si>
  <si>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</si>
  <si>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</si>
  <si>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</si>
  <si>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</si>
  <si>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</si>
  <si>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</si>
  <si>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</si>
  <si>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</si>
  <si>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</si>
  <si>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</si>
  <si>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</si>
  <si>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</si>
  <si>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</si>
  <si>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</si>
  <si>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</si>
  <si>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</si>
  <si>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</si>
  <si>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</si>
  <si>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</si>
  <si>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</si>
  <si>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</si>
  <si>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</si>
  <si>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</si>
  <si>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</si>
  <si>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</si>
  <si>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</si>
  <si>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</si>
  <si>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</si>
  <si>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</si>
  <si>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</si>
  <si>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</si>
  <si>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</si>
  <si>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</si>
  <si>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</si>
  <si>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</si>
  <si>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</si>
  <si>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</si>
  <si>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</si>
  <si>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</si>
  <si>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</si>
  <si>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</si>
  <si>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</si>
  <si>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</si>
  <si>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</si>
  <si>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</si>
  <si>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</si>
  <si>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</si>
  <si>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</si>
  <si>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</si>
  <si>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</si>
  <si>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</si>
  <si>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</si>
  <si>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</si>
  <si>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</si>
  <si>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</si>
  <si>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</si>
  <si>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</si>
  <si>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</si>
  <si>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</si>
  <si>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</si>
  <si>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</si>
  <si>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</si>
  <si>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</si>
  <si>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</si>
  <si>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</si>
  <si>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</si>
  <si>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</si>
  <si>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</si>
  <si>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</si>
  <si>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</si>
  <si>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</si>
  <si>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</si>
  <si>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</si>
  <si>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</si>
  <si>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</si>
  <si>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</si>
  <si>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</si>
  <si>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</si>
  <si>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</si>
  <si>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</si>
  <si>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</si>
  <si>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</si>
  <si>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</si>
  <si>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</si>
  <si>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</si>
  <si>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</si>
  <si>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</si>
  <si>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</si>
  <si>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</si>
  <si>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</si>
  <si>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</si>
  <si>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</si>
  <si>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</si>
  <si>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</si>
  <si>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</si>
  <si>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</si>
  <si>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</si>
  <si>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</si>
  <si>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</si>
  <si>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</si>
  <si>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</si>
  <si>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</si>
  <si>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</si>
  <si>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</si>
  <si>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</si>
  <si>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</si>
  <si>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</si>
  <si>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</si>
  <si>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</si>
  <si>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</si>
  <si>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</si>
  <si>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</si>
  <si>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</si>
  <si>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</si>
  <si>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</si>
  <si>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</si>
  <si>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</si>
  <si>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</si>
  <si>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</si>
  <si>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</si>
  <si>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</si>
  <si>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</si>
  <si>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</si>
  <si>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</si>
  <si>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</si>
  <si>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</si>
  <si>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</si>
  <si>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</si>
  <si>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</si>
  <si>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</si>
  <si>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</si>
  <si>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</si>
  <si>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</si>
  <si>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</si>
  <si>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</si>
  <si>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</si>
  <si>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</si>
  <si>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</si>
  <si>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</si>
  <si>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</si>
  <si>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</si>
  <si>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</si>
  <si>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</si>
  <si>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</si>
  <si>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</si>
  <si>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</si>
  <si>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</si>
  <si>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</si>
  <si>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</si>
  <si>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</si>
  <si>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</si>
  <si>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</si>
  <si>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</si>
  <si>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</si>
  <si>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</si>
  <si>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</si>
  <si>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</si>
  <si>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</si>
  <si>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</si>
  <si>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</si>
  <si>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</si>
  <si>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</si>
  <si>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</si>
  <si>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</si>
  <si>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</si>
  <si>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</si>
  <si>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</si>
  <si>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</si>
  <si>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</si>
  <si>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</si>
  <si>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</si>
  <si>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</si>
  <si>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</si>
  <si>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</si>
  <si>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</si>
  <si>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</si>
  <si>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</si>
  <si>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</si>
  <si>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</si>
  <si>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</si>
  <si>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</si>
  <si>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</si>
  <si>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</si>
  <si>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</si>
  <si>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</si>
  <si>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</si>
  <si>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</si>
  <si>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</si>
  <si>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</si>
  <si>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</si>
  <si>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</si>
  <si>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</si>
  <si>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</si>
  <si>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</si>
  <si>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</si>
  <si>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</si>
  <si>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</si>
  <si>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</si>
  <si>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</si>
  <si>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</si>
  <si>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</si>
  <si>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</si>
  <si>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</si>
  <si>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</si>
  <si>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</si>
  <si>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</si>
  <si>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</si>
  <si>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</si>
  <si>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</si>
  <si>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</si>
  <si>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</si>
  <si>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</si>
  <si>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</si>
  <si>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</si>
  <si>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</si>
  <si>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</si>
  <si>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</si>
  <si>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</si>
  <si>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</si>
  <si>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</si>
  <si>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</si>
  <si>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</si>
  <si>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</si>
  <si>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</si>
  <si>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</si>
  <si>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</si>
  <si>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</si>
  <si>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</si>
  <si>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</si>
  <si>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</si>
  <si>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</si>
  <si>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</si>
  <si>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</si>
  <si>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</si>
  <si>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</si>
  <si>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</si>
  <si>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</si>
  <si>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</si>
  <si>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</si>
  <si>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</si>
  <si>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</si>
  <si>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</si>
  <si>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</si>
  <si>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</si>
  <si>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</si>
  <si>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</si>
  <si>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</si>
  <si>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</si>
  <si>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</si>
  <si>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</si>
  <si>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</si>
  <si>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</si>
  <si>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</si>
  <si>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</si>
  <si>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</si>
  <si>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</si>
  <si>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</si>
  <si>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</si>
  <si>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</si>
  <si>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</si>
  <si>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</si>
  <si>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</si>
  <si>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</si>
  <si>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</si>
  <si>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</si>
  <si>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</si>
  <si>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</si>
  <si>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</si>
  <si>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</si>
  <si>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</si>
  <si>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</si>
  <si>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</si>
  <si>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</si>
  <si>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</si>
  <si>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</si>
  <si>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</si>
  <si>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</si>
  <si>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</si>
  <si>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</si>
  <si>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</si>
  <si>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</si>
  <si>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</si>
  <si>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</si>
  <si>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</si>
  <si>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</si>
  <si>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</si>
  <si>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</si>
  <si>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</si>
  <si>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</si>
  <si>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</si>
  <si>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</si>
  <si>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</si>
  <si>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</si>
  <si>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</si>
  <si>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</si>
  <si>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</si>
  <si>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</si>
  <si>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</si>
  <si>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</si>
  <si>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</si>
  <si>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</si>
  <si>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</si>
  <si>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</si>
  <si>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</si>
  <si>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</si>
  <si>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</si>
  <si>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</si>
  <si>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</si>
  <si>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</si>
  <si>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</si>
  <si>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</si>
  <si>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</si>
  <si>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</si>
  <si>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</si>
  <si>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</si>
  <si>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</si>
  <si>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</si>
  <si>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</si>
  <si>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</si>
  <si>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</si>
  <si>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</si>
  <si>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</si>
  <si>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</si>
  <si>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</si>
  <si>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</si>
  <si>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</si>
  <si>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</si>
  <si>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</si>
  <si>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</si>
  <si>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</si>
  <si>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</si>
  <si>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</si>
  <si>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</si>
  <si>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</si>
  <si>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</si>
  <si>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</si>
  <si>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</si>
  <si>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</si>
  <si>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</si>
  <si>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</si>
  <si>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</si>
  <si>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</si>
  <si>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</si>
  <si>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</si>
  <si>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</si>
  <si>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</si>
  <si>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</si>
  <si>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</si>
  <si>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</si>
  <si>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</si>
  <si>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</si>
  <si>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</si>
  <si>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</si>
  <si>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</si>
  <si>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</si>
  <si>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</si>
  <si>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</si>
  <si>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</si>
  <si>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</si>
  <si>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</si>
  <si>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</si>
  <si>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</si>
  <si>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</si>
  <si>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</si>
  <si>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</si>
  <si>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</si>
  <si>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</si>
  <si>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</si>
  <si>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</si>
  <si>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</si>
  <si>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</si>
  <si>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</si>
  <si>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</si>
  <si>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</si>
  <si>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</si>
  <si>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</si>
  <si>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</si>
  <si>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</si>
  <si>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</si>
  <si>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</si>
  <si>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</si>
  <si>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</si>
  <si>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</si>
  <si>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</si>
  <si>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</si>
  <si>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</si>
  <si>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</si>
  <si>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</si>
  <si>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</si>
  <si>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</si>
  <si>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</si>
  <si>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</si>
  <si>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</si>
  <si>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</si>
  <si>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</si>
  <si>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</si>
  <si>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</si>
  <si>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</si>
  <si>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</si>
  <si>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</si>
  <si>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</si>
  <si>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</si>
  <si>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</si>
  <si>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</si>
  <si>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</si>
  <si>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</si>
  <si>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</si>
  <si>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</si>
  <si>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</si>
  <si>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</si>
  <si>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</si>
  <si>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</si>
  <si>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</si>
  <si>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</si>
  <si>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</si>
  <si>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</si>
  <si>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</si>
  <si>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</si>
  <si>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</si>
  <si>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</si>
  <si>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</si>
  <si>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</si>
  <si>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</si>
  <si>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</si>
  <si>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</si>
  <si>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</si>
  <si>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</si>
  <si>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</si>
  <si>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</si>
  <si>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</si>
  <si>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</si>
  <si>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</si>
  <si>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</si>
  <si>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</si>
  <si>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</si>
  <si>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</si>
  <si>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</si>
  <si>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</si>
  <si>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</si>
  <si>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</si>
  <si>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</si>
  <si>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</si>
  <si>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</si>
  <si>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</si>
  <si>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</si>
  <si>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</si>
  <si>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</si>
  <si>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</si>
  <si>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</si>
  <si>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</si>
  <si>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</si>
  <si>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</si>
  <si>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</si>
  <si>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</si>
  <si>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</si>
  <si>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</si>
  <si>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</si>
  <si>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</si>
  <si>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</si>
  <si>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</si>
  <si>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</si>
  <si>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</si>
  <si>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</si>
  <si>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</si>
  <si>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</si>
  <si>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</si>
  <si>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</si>
  <si>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</si>
  <si>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</si>
  <si>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</si>
  <si>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</si>
  <si>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</si>
  <si>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</si>
  <si>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</si>
  <si>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</si>
  <si>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</si>
  <si>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</si>
  <si>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</si>
  <si>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</si>
  <si>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</si>
  <si>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</si>
  <si>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</si>
  <si>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</si>
  <si>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</si>
  <si>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</si>
  <si>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</si>
  <si>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</si>
  <si>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</si>
  <si>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</si>
  <si>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</si>
  <si>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</si>
  <si>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</si>
  <si>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</si>
  <si>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</si>
  <si>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</si>
  <si>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</si>
  <si>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</si>
  <si>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</si>
  <si>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</si>
  <si>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</si>
  <si>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</si>
  <si>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</si>
  <si>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</si>
  <si>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</si>
  <si>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</si>
  <si>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</si>
  <si>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</si>
  <si>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</si>
  <si>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</si>
  <si>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</si>
  <si>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</si>
  <si>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</si>
  <si>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</si>
  <si>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</si>
  <si>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</si>
  <si>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</si>
  <si>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</si>
  <si>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</si>
  <si>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</si>
  <si>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</si>
  <si>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</si>
  <si>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</si>
  <si>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</si>
  <si>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</si>
  <si>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</si>
  <si>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</si>
  <si>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</si>
  <si>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</si>
  <si>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</si>
  <si>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</si>
  <si>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</si>
  <si>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</si>
  <si>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</si>
  <si>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</si>
  <si>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</si>
  <si>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</si>
  <si>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</si>
  <si>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</si>
  <si>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</si>
  <si>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</si>
  <si>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</si>
  <si>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</si>
  <si>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</si>
  <si>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</si>
  <si>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</si>
  <si>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</si>
  <si>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</si>
  <si>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</si>
  <si>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</si>
  <si>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</si>
  <si>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</si>
  <si>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</si>
  <si>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</si>
  <si>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</si>
  <si>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</si>
  <si>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</si>
  <si>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</si>
  <si>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</si>
  <si>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</si>
  <si>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</si>
  <si>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</si>
  <si>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</si>
  <si>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</si>
  <si>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</si>
  <si>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</si>
  <si>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</si>
  <si>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</si>
  <si>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</si>
  <si>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</si>
  <si>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</si>
  <si>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</si>
  <si>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</si>
  <si>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</si>
  <si>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</si>
  <si>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</si>
  <si>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</si>
  <si>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</si>
  <si>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</si>
  <si>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</si>
  <si>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</si>
  <si>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</si>
  <si>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</si>
  <si>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</si>
  <si>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</si>
  <si>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</si>
  <si>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</si>
  <si>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</si>
  <si>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</si>
  <si>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</si>
  <si>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</si>
  <si>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</si>
  <si>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</si>
  <si>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</si>
  <si>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</si>
  <si>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</si>
  <si>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</si>
  <si>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</si>
  <si>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</si>
  <si>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</si>
  <si>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</si>
  <si>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</si>
  <si>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</si>
  <si>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</si>
  <si>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</si>
  <si>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</si>
  <si>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</si>
  <si>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</si>
  <si>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</si>
  <si>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</si>
  <si>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</si>
  <si>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</si>
  <si>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</si>
  <si>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</si>
  <si>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</si>
  <si>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</si>
  <si>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</si>
  <si>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</si>
  <si>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</si>
  <si>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</si>
  <si>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</si>
  <si>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</si>
  <si>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</si>
  <si>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</si>
  <si>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</si>
  <si>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</si>
  <si>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</si>
  <si>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</si>
  <si>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</si>
  <si>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</si>
  <si>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</si>
  <si>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</si>
  <si>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</si>
  <si>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</si>
  <si>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</si>
  <si>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</si>
  <si>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</si>
  <si>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</si>
  <si>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</si>
  <si>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</si>
  <si>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</si>
  <si>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</si>
  <si>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</si>
  <si>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</si>
  <si>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</si>
  <si>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</si>
  <si>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</si>
  <si>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</si>
  <si>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</si>
  <si>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</si>
  <si>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</si>
  <si>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</si>
  <si>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</si>
  <si>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</si>
  <si>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</si>
  <si>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</si>
  <si>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</si>
  <si>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</si>
  <si>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</si>
  <si>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</si>
  <si>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</si>
  <si>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</si>
  <si>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</si>
  <si>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</si>
  <si>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</si>
  <si>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</si>
  <si>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</si>
  <si>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</si>
  <si>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</si>
  <si>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</si>
  <si>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</si>
  <si>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</si>
  <si>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</si>
  <si>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</si>
  <si>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</si>
  <si>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</si>
  <si>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</si>
  <si>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</si>
  <si>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</si>
  <si>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</si>
  <si>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</si>
  <si>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</si>
  <si>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</si>
  <si>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</si>
  <si>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</si>
  <si>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</si>
  <si>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</si>
  <si>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</si>
  <si>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</si>
  <si>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</si>
  <si>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</si>
  <si>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</si>
  <si>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</si>
  <si>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</si>
  <si>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</si>
  <si>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</si>
  <si>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</si>
  <si>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</si>
  <si>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</si>
  <si>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</si>
  <si>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</si>
  <si>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</si>
  <si>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</si>
  <si>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</si>
  <si>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</si>
  <si>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</si>
  <si>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</si>
  <si>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</si>
  <si>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</si>
  <si>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</si>
  <si>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</si>
  <si>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</si>
  <si>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</si>
  <si>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</si>
  <si>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</si>
  <si>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</si>
  <si>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</si>
  <si>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</si>
  <si>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</si>
  <si>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</si>
  <si>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</si>
  <si>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</si>
  <si>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</si>
  <si>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</si>
  <si>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</si>
  <si>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</si>
  <si>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</si>
  <si>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</si>
  <si>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</si>
  <si>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</si>
  <si>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</si>
  <si>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</si>
  <si>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</si>
  <si>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</si>
  <si>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</si>
  <si>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</si>
  <si>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</si>
  <si>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</si>
  <si>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</si>
  <si>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</si>
  <si>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</si>
  <si>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</si>
  <si>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</si>
  <si>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</si>
  <si>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</si>
  <si>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</si>
  <si>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</si>
  <si>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</si>
  <si>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</si>
  <si>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</si>
  <si>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</si>
  <si>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</si>
  <si>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</si>
  <si>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</si>
  <si>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</si>
  <si>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</si>
  <si>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</si>
  <si>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</si>
  <si>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</si>
  <si>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</si>
  <si>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</si>
  <si>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</si>
  <si>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</si>
  <si>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</si>
  <si>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</si>
  <si>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</si>
  <si>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</si>
  <si>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</si>
  <si>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</si>
  <si>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</si>
  <si>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</si>
  <si>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</si>
  <si>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</si>
  <si>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</si>
  <si>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</si>
  <si>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</si>
  <si>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</si>
  <si>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</si>
  <si>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</si>
  <si>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</si>
  <si>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</si>
  <si>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</si>
  <si>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</si>
  <si>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</si>
  <si>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</si>
  <si>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</si>
  <si>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</si>
  <si>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</si>
  <si>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</si>
  <si>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</si>
  <si>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</si>
  <si>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</si>
  <si>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</si>
  <si>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</si>
  <si>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</si>
  <si>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</si>
  <si>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</si>
  <si>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</si>
  <si>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</si>
  <si>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</si>
  <si>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</si>
  <si>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</si>
  <si>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</si>
  <si>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</si>
  <si>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</si>
  <si>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</si>
  <si>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</si>
  <si>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</si>
  <si>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</si>
  <si>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</si>
  <si>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</si>
  <si>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</si>
  <si>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</si>
  <si>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</si>
  <si>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</si>
  <si>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</si>
  <si>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</si>
  <si>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</si>
  <si>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</si>
  <si>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</si>
  <si>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</si>
  <si>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</si>
  <si>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</si>
  <si>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</si>
  <si>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</si>
  <si>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</si>
  <si>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</si>
  <si>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</si>
  <si>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</si>
  <si>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</si>
  <si>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</si>
  <si>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</si>
  <si>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</si>
  <si>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</si>
  <si>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</si>
  <si>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</si>
  <si>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</si>
  <si>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</si>
  <si>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</si>
  <si>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</si>
  <si>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</si>
  <si>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</si>
  <si>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</si>
  <si>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</si>
  <si>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</si>
  <si>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</si>
  <si>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</si>
  <si>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</si>
  <si>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</si>
  <si>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</si>
  <si>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</si>
  <si>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</si>
  <si>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</si>
  <si>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</si>
  <si>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</si>
  <si>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</si>
  <si>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</si>
  <si>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</si>
  <si>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</si>
  <si>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</si>
  <si>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</si>
  <si>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</si>
  <si>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</si>
  <si>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</si>
  <si>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</si>
  <si>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</si>
  <si>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</si>
  <si>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</si>
  <si>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</si>
  <si>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</si>
  <si>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</si>
  <si>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</si>
  <si>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</si>
  <si>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</si>
  <si>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</si>
  <si>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</si>
  <si>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</si>
  <si>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</si>
  <si>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</si>
  <si>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</si>
  <si>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</si>
  <si>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</si>
  <si>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</si>
  <si>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</si>
  <si>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</si>
  <si>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</si>
  <si>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</si>
  <si>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</si>
  <si>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</si>
  <si>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</si>
  <si>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</si>
  <si>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</si>
  <si>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</si>
  <si>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</si>
  <si>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</si>
  <si>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</si>
  <si>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</si>
  <si>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</si>
  <si>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</si>
  <si>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</si>
  <si>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</si>
  <si>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</si>
  <si>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</si>
  <si>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</si>
  <si>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</si>
  <si>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</si>
  <si>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</si>
  <si>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</si>
  <si>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</si>
  <si>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</si>
  <si>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</si>
  <si>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</si>
  <si>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</si>
  <si>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</si>
  <si>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</si>
  <si>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</si>
  <si>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</si>
  <si>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</si>
  <si>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</si>
  <si>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</si>
  <si>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</si>
  <si>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</si>
  <si>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</si>
  <si>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</si>
  <si>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</si>
  <si>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</si>
  <si>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</si>
  <si>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</si>
  <si>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</si>
  <si>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</si>
  <si>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</si>
  <si>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</si>
  <si>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</si>
  <si>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</si>
  <si>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</si>
  <si>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</si>
  <si>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</si>
  <si>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</si>
  <si>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</si>
  <si>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</si>
  <si>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</si>
  <si>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</si>
  <si>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</si>
  <si>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</si>
  <si>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</si>
  <si>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</si>
  <si>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</si>
  <si>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</si>
  <si>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</si>
  <si>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</si>
  <si>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</si>
  <si>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</si>
  <si>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</si>
  <si>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</si>
  <si>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</si>
  <si>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</si>
  <si>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</si>
  <si>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</si>
  <si>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</si>
  <si>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</si>
  <si>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</si>
  <si>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</si>
  <si>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</si>
  <si>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</si>
  <si>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</si>
  <si>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</si>
  <si>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</si>
  <si>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</si>
  <si>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</si>
  <si>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</si>
  <si>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</si>
  <si>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</si>
  <si>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</si>
  <si>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</si>
  <si>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</si>
  <si>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</si>
  <si>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</si>
  <si>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</si>
  <si>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</si>
  <si>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</si>
  <si>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</si>
  <si>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</si>
  <si>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</si>
  <si>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</si>
  <si>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</si>
  <si>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</si>
  <si>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</si>
  <si>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</si>
  <si>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</si>
  <si>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</si>
  <si>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</si>
  <si>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</si>
  <si>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</si>
  <si>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</si>
  <si>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</si>
  <si>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</si>
  <si>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</si>
  <si>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</si>
  <si>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</si>
  <si>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</si>
  <si>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</si>
  <si>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</si>
  <si>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</si>
  <si>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</si>
  <si>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</si>
  <si>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</si>
  <si>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</si>
  <si>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</si>
  <si>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</si>
  <si>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</si>
  <si>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</si>
  <si>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</si>
  <si>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</si>
  <si>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</si>
  <si>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</si>
  <si>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</si>
  <si>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</si>
  <si>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</si>
  <si>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</si>
  <si>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</si>
  <si>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</si>
  <si>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</si>
  <si>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</si>
  <si>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</si>
  <si>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</si>
  <si>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</si>
  <si>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</si>
  <si>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</si>
  <si>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</si>
  <si>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</si>
  <si>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</si>
  <si>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</si>
  <si>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</si>
  <si>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</si>
  <si>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</si>
  <si>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</si>
  <si>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</si>
  <si>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</si>
  <si>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</si>
  <si>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</si>
  <si>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</si>
  <si>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</si>
  <si>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</si>
  <si>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</si>
  <si>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</si>
  <si>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</si>
  <si>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</si>
  <si>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</si>
  <si>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</si>
  <si>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</si>
  <si>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</si>
  <si>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</si>
  <si>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</si>
  <si>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</si>
  <si>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</si>
  <si>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</si>
  <si>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</si>
  <si>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</si>
  <si>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</si>
  <si>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</si>
  <si>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</si>
  <si>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</si>
  <si>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</si>
  <si>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</si>
  <si>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</si>
  <si>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</si>
  <si>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</si>
  <si>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</si>
  <si>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</si>
  <si>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</si>
  <si>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</si>
  <si>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</si>
  <si>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</si>
  <si>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</si>
  <si>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</si>
  <si>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</si>
  <si>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</si>
  <si>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</si>
  <si>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</si>
  <si>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</si>
  <si>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</si>
  <si>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</si>
  <si>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</si>
  <si>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</si>
  <si>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</si>
  <si>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</si>
  <si>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</si>
  <si>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</si>
  <si>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</si>
  <si>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</si>
  <si>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</si>
  <si>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</si>
  <si>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</si>
  <si>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</si>
  <si>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</si>
  <si>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</si>
  <si>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</si>
  <si>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</si>
  <si>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</si>
  <si>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</si>
  <si>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</si>
  <si>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</si>
  <si>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</si>
  <si>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</si>
  <si>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</si>
  <si>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</si>
  <si>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</si>
  <si>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</si>
  <si>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</si>
  <si>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</si>
  <si>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</si>
  <si>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</si>
  <si>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</si>
  <si>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</si>
  <si>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</si>
  <si>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</si>
  <si>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</si>
  <si>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</si>
  <si>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</si>
  <si>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</si>
  <si>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</si>
  <si>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</si>
  <si>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</si>
  <si>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</si>
  <si>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</si>
  <si>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</si>
  <si>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</si>
  <si>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</si>
  <si>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</si>
  <si>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</si>
  <si>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</si>
  <si>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</si>
  <si>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</si>
  <si>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</si>
  <si>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</si>
  <si>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</si>
  <si>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</si>
  <si>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</si>
  <si>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</si>
  <si>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</si>
  <si>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</si>
  <si>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</si>
  <si>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</si>
  <si>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</si>
  <si>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</si>
  <si>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</si>
  <si>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</si>
  <si>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</si>
  <si>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</si>
  <si>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</si>
  <si>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</si>
  <si>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</si>
  <si>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</si>
  <si>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</si>
  <si>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</si>
  <si>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</si>
  <si>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</si>
  <si>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</si>
  <si>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</si>
  <si>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</si>
  <si>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</si>
  <si>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</si>
  <si>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</si>
  <si>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</si>
  <si>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</si>
  <si>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</si>
  <si>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</si>
  <si>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</si>
  <si>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</si>
  <si>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</si>
  <si>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</si>
  <si>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</si>
  <si>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</si>
  <si>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</si>
  <si>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</si>
  <si>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</si>
  <si>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</si>
  <si>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</si>
  <si>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</si>
  <si>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</si>
  <si>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</si>
  <si>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</si>
  <si>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</si>
  <si>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</si>
  <si>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</si>
  <si>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</si>
  <si>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</si>
  <si>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</si>
  <si>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</si>
  <si>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</si>
  <si>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</si>
  <si>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</si>
  <si>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</si>
  <si>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</si>
  <si>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</si>
  <si>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</si>
  <si>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</si>
  <si>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</si>
  <si>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</si>
  <si>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</si>
  <si>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</si>
  <si>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</si>
  <si>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</si>
  <si>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</si>
  <si>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</si>
  <si>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</si>
  <si>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</si>
  <si>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</si>
  <si>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</si>
  <si>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</si>
  <si>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</si>
  <si>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</si>
  <si>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</si>
  <si>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</si>
  <si>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</si>
  <si>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</si>
  <si>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</si>
  <si>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</si>
  <si>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</si>
  <si>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</si>
  <si>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</si>
  <si>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</si>
  <si>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</si>
  <si>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</si>
  <si>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</si>
  <si>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</si>
  <si>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</si>
  <si>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</si>
  <si>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</si>
  <si>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</si>
  <si>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</si>
  <si>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</si>
  <si>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</si>
  <si>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</si>
  <si>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</si>
  <si>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</si>
  <si>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</si>
  <si>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</si>
  <si>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</si>
  <si>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</si>
  <si>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</si>
  <si>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</si>
  <si>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</si>
  <si>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</si>
  <si>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</si>
  <si>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</si>
  <si>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</si>
  <si>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</si>
  <si>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</si>
  <si>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</si>
  <si>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</si>
  <si>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</si>
  <si>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</si>
  <si>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</si>
  <si>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</si>
  <si>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</si>
  <si>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</si>
  <si>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</si>
  <si>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</si>
  <si>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</si>
  <si>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</si>
  <si>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</si>
  <si>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</si>
  <si>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</si>
  <si>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</si>
  <si>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</si>
  <si>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</si>
  <si>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</si>
  <si>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</si>
  <si>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</si>
  <si>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</si>
  <si>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</si>
  <si>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</si>
  <si>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</si>
  <si>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</si>
  <si>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</si>
  <si>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</si>
  <si>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</si>
  <si>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</si>
  <si>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</si>
  <si>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</si>
  <si>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</si>
  <si>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</si>
  <si>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</si>
  <si>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</si>
  <si>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</si>
  <si>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</si>
  <si>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</si>
  <si>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</si>
  <si>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</si>
  <si>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</si>
  <si>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</si>
  <si>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</si>
  <si>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</si>
  <si>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</si>
  <si>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</si>
  <si>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</si>
  <si>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</si>
  <si>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</si>
  <si>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</si>
  <si>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</si>
  <si>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</si>
  <si>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</si>
  <si>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</si>
  <si>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</si>
  <si>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</si>
  <si>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</si>
  <si>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</si>
  <si>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</si>
  <si>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</si>
  <si>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</si>
  <si>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</si>
  <si>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</si>
  <si>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</si>
  <si>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</si>
  <si>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</si>
  <si>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</si>
  <si>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</si>
  <si>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</si>
  <si>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</si>
  <si>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</si>
  <si>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</si>
  <si>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</si>
  <si>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</si>
  <si>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</si>
  <si>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</si>
  <si>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</si>
  <si>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</si>
  <si>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</si>
  <si>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</si>
  <si>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</si>
  <si>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</si>
  <si>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</si>
  <si>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</si>
  <si>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</si>
  <si>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</si>
  <si>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</si>
  <si>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</si>
  <si>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</si>
  <si>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</si>
  <si>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</si>
  <si>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</si>
  <si>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</si>
  <si>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</si>
  <si>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</si>
  <si>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</si>
  <si>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</si>
  <si>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</si>
  <si>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</si>
  <si>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</si>
  <si>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</si>
  <si>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</si>
  <si>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</si>
  <si>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</si>
  <si>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</si>
  <si>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</si>
  <si>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</si>
  <si>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</si>
  <si>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</si>
  <si>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</si>
  <si>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</si>
  <si>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</si>
  <si>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</si>
  <si>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</si>
  <si>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</si>
  <si>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</si>
  <si>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</si>
  <si>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</si>
  <si>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</si>
  <si>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</si>
  <si>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</si>
  <si>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</si>
  <si>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</si>
  <si>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</si>
  <si>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</si>
  <si>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</si>
  <si>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</si>
  <si>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</si>
  <si>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</si>
  <si>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</si>
  <si>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</si>
  <si>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</si>
  <si>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</si>
  <si>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</si>
  <si>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</si>
  <si>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</si>
  <si>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</si>
  <si>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</si>
  <si>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</si>
  <si>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</si>
  <si>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</si>
  <si>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</si>
  <si>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</si>
  <si>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</si>
  <si>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</si>
  <si>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</si>
  <si>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</si>
  <si>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</si>
  <si>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</si>
  <si>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</si>
  <si>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</si>
  <si>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</si>
  <si>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</si>
  <si>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</si>
  <si>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</si>
  <si>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</si>
  <si>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</si>
  <si>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</si>
  <si>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</si>
  <si>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</si>
  <si>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</si>
  <si>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</si>
  <si>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</si>
  <si>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</si>
  <si>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</si>
  <si>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</si>
  <si>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</si>
  <si>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</si>
  <si>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</si>
  <si>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</si>
  <si>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</si>
  <si>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</si>
  <si>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</si>
  <si>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</si>
  <si>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</si>
  <si>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</si>
  <si>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</si>
  <si>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</si>
  <si>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</si>
  <si>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</si>
  <si>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</si>
  <si>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</si>
  <si>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</si>
  <si>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</si>
  <si>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</si>
  <si>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</si>
  <si>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</si>
  <si>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</si>
  <si>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</si>
  <si>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</si>
  <si>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</si>
  <si>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</si>
  <si>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</si>
  <si>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</si>
  <si>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</si>
  <si>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</si>
  <si>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</si>
  <si>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</si>
  <si>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</si>
  <si>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</si>
  <si>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</si>
  <si>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</si>
  <si>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</si>
  <si>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</si>
  <si>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</si>
  <si>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</si>
  <si>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</si>
  <si>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</si>
  <si>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</si>
  <si>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</si>
  <si>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</si>
  <si>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</si>
  <si>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</si>
  <si>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</si>
  <si>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</si>
  <si>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</si>
  <si>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</si>
  <si>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</si>
  <si>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</si>
  <si>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</si>
  <si>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</si>
  <si>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</si>
  <si>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</si>
  <si>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</si>
  <si>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</si>
  <si>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</si>
  <si>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</si>
  <si>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</si>
  <si>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</si>
  <si>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</si>
  <si>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</si>
  <si>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</si>
  <si>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</si>
  <si>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</si>
  <si>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</si>
  <si>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</si>
  <si>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</si>
  <si>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</si>
  <si>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</si>
  <si>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</si>
  <si>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</si>
  <si>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</si>
  <si>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</si>
  <si>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</si>
  <si>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</si>
  <si>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</si>
  <si>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</si>
  <si>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</si>
  <si>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</si>
  <si>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</si>
  <si>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</si>
  <si>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</si>
  <si>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</si>
  <si>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</si>
  <si>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</si>
  <si>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</si>
  <si>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</si>
  <si>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</si>
  <si>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</si>
  <si>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</si>
  <si>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</si>
  <si>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</si>
  <si>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</si>
  <si>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</si>
  <si>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</si>
  <si>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</si>
  <si>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</si>
  <si>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</si>
  <si>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</si>
  <si>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</si>
  <si>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</si>
  <si>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</si>
  <si>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</si>
  <si>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</si>
  <si>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</si>
  <si>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</si>
  <si>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</si>
  <si>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</si>
  <si>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</si>
  <si>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</si>
  <si>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</si>
  <si>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</si>
  <si>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</si>
  <si>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</si>
  <si>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</si>
  <si>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</si>
  <si>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</si>
  <si>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</si>
  <si>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</si>
  <si>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</si>
  <si>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</si>
  <si>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</si>
  <si>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</si>
  <si>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</si>
  <si>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</si>
  <si>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</si>
  <si>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</si>
  <si>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</si>
  <si>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</si>
  <si>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</si>
  <si>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</si>
  <si>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</si>
  <si>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</si>
  <si>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</si>
  <si>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</si>
  <si>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</si>
  <si>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</si>
  <si>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</si>
  <si>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</si>
  <si>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</si>
  <si>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</si>
  <si>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</si>
  <si>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</si>
  <si>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</si>
  <si>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</si>
  <si>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</si>
  <si>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</si>
  <si>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</si>
  <si>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</si>
  <si>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</si>
  <si>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</si>
  <si>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</si>
  <si>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</si>
  <si>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</si>
  <si>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</si>
  <si>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</si>
  <si>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</si>
  <si>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</si>
  <si>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</si>
  <si>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</si>
  <si>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</si>
  <si>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</si>
  <si>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</si>
  <si>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</si>
  <si>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</si>
  <si>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</si>
  <si>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</si>
  <si>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</si>
  <si>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</si>
  <si>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</si>
  <si>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</si>
  <si>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</si>
  <si>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</si>
  <si>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</si>
  <si>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</si>
  <si>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</si>
  <si>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</si>
  <si>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</si>
  <si>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</si>
  <si>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</si>
  <si>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</si>
  <si>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</si>
  <si>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</si>
  <si>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</si>
  <si>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</si>
  <si>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</si>
  <si>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</si>
  <si>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</si>
  <si>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</si>
  <si>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</si>
  <si>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</si>
  <si>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</si>
  <si>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</si>
  <si>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</si>
  <si>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</si>
  <si>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</si>
  <si>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</si>
  <si>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</si>
  <si>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</si>
  <si>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</si>
  <si>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</si>
  <si>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</si>
  <si>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</si>
  <si>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</si>
  <si>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</si>
  <si>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</si>
  <si>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</si>
  <si>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</si>
  <si>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</si>
  <si>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</si>
  <si>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</si>
  <si>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</si>
  <si>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</si>
  <si>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</si>
  <si>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</si>
  <si>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</si>
  <si>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</si>
  <si>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</si>
  <si>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</si>
  <si>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</si>
  <si>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</si>
  <si>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</si>
  <si>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</si>
  <si>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</si>
  <si>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</si>
  <si>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</si>
  <si>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</si>
  <si>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</si>
  <si>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</si>
  <si>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</si>
  <si>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</si>
  <si>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</si>
  <si>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</si>
  <si>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</si>
  <si>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</si>
  <si>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</si>
  <si>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</si>
  <si>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</si>
  <si>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</si>
  <si>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</si>
  <si>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</si>
  <si>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</si>
  <si>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</si>
  <si>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</si>
  <si>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</si>
  <si>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</si>
  <si>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</si>
  <si>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</si>
  <si>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</si>
  <si>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</si>
  <si>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</si>
  <si>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</si>
  <si>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</si>
  <si>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</si>
  <si>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</si>
  <si>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</si>
  <si>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</si>
  <si>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</si>
  <si>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</si>
  <si>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</si>
  <si>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</si>
  <si>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</si>
  <si>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</si>
  <si>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</si>
  <si>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</si>
  <si>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</si>
  <si>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</si>
  <si>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</si>
  <si>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</si>
  <si>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</si>
  <si>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</si>
  <si>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</si>
  <si>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</si>
  <si>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</si>
  <si>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</si>
  <si>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</si>
  <si>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</si>
  <si>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</si>
  <si>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</si>
  <si>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</si>
  <si>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</si>
  <si>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</si>
  <si>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</si>
  <si>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</si>
  <si>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</si>
  <si>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</si>
  <si>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</si>
  <si>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</si>
  <si>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</si>
  <si>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</si>
  <si>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</si>
  <si>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</si>
  <si>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</si>
  <si>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</si>
  <si>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</si>
  <si>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</si>
  <si>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</si>
  <si>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</si>
  <si>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</si>
  <si>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</si>
  <si>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</si>
  <si>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</si>
  <si>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</si>
  <si>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</si>
  <si>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</si>
  <si>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</si>
  <si>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</si>
  <si>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</si>
  <si>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</si>
  <si>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</si>
  <si>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</si>
  <si>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</si>
  <si>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</si>
  <si>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</si>
  <si>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</si>
  <si>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</si>
  <si>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</si>
  <si>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</si>
  <si>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</si>
  <si>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</si>
  <si>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</si>
  <si>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</si>
  <si>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</si>
  <si>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</si>
  <si>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</si>
  <si>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</si>
  <si>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</si>
  <si>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</si>
  <si>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</si>
  <si>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</si>
  <si>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</si>
  <si>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</si>
  <si>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</si>
  <si>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</si>
  <si>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</si>
  <si>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</si>
  <si>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</si>
  <si>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</si>
  <si>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</si>
  <si>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</si>
  <si>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</si>
  <si>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</si>
  <si>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</si>
  <si>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</si>
  <si>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</si>
  <si>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</si>
  <si>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</si>
  <si>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</si>
  <si>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</si>
  <si>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</si>
  <si>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</si>
  <si>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</si>
  <si>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</si>
  <si>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</si>
  <si>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</si>
  <si>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</si>
  <si>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</si>
  <si>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</si>
  <si>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</si>
  <si>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</si>
  <si>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</si>
  <si>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</si>
  <si>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</si>
  <si>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</si>
  <si>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</si>
  <si>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</si>
  <si>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</si>
  <si>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</si>
  <si>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</si>
  <si>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</si>
  <si>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</si>
  <si>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</si>
  <si>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</si>
  <si>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</si>
  <si>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</si>
  <si>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</si>
  <si>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</si>
  <si>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</si>
  <si>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</si>
  <si>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</si>
  <si>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</si>
  <si>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</si>
  <si>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</si>
  <si>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</si>
  <si>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</si>
  <si>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</si>
  <si>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</si>
  <si>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</si>
  <si>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</si>
  <si>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</si>
  <si>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</si>
  <si>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</si>
  <si>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</si>
  <si>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</si>
  <si>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</si>
  <si>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</si>
  <si>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</si>
  <si>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</si>
  <si>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</si>
  <si>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</si>
  <si>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</si>
  <si>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</si>
  <si>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</si>
  <si>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</si>
  <si>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</si>
  <si>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</si>
  <si>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</si>
  <si>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</si>
  <si>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</si>
  <si>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</si>
  <si>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</si>
  <si>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</si>
  <si>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</si>
  <si>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</si>
  <si>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</si>
  <si>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</si>
  <si>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</si>
  <si>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</si>
  <si>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</si>
  <si>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</si>
  <si>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</si>
  <si>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</si>
  <si>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</si>
  <si>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</si>
  <si>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</si>
  <si>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</si>
  <si>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</si>
  <si>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</si>
  <si>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</si>
  <si>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</si>
  <si>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</si>
  <si>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</si>
  <si>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</si>
  <si>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</si>
  <si>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</si>
  <si>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</si>
  <si>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</si>
  <si>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</si>
  <si>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</si>
  <si>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</si>
  <si>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</si>
  <si>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</si>
  <si>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</si>
  <si>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</si>
  <si>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</si>
  <si>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</si>
  <si>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</si>
  <si>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</si>
  <si>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</si>
  <si>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</si>
  <si>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</si>
  <si>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</si>
  <si>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</si>
  <si>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</si>
  <si>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</si>
  <si>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</si>
  <si>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</si>
  <si>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</si>
  <si>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</si>
  <si>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</si>
  <si>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</si>
  <si>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</si>
  <si>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</si>
  <si>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</si>
  <si>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</si>
  <si>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</si>
  <si>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</si>
  <si>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</si>
  <si>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</si>
  <si>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</si>
  <si>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</si>
  <si>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</si>
  <si>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</si>
  <si>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</si>
  <si>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</si>
  <si>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</si>
  <si>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</si>
  <si>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</si>
  <si>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</si>
  <si>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</si>
  <si>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</si>
  <si>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</si>
  <si>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</si>
  <si>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</si>
  <si>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</si>
  <si>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</si>
  <si>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</si>
  <si>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</si>
  <si>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</si>
  <si>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</si>
  <si>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</si>
  <si>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</si>
  <si>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</si>
  <si>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</si>
  <si>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</si>
  <si>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</si>
  <si>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</si>
  <si>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</si>
  <si>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</si>
  <si>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</si>
  <si>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</si>
  <si>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</si>
  <si>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</si>
  <si>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</si>
  <si>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</si>
  <si>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</si>
  <si>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</si>
  <si>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</si>
  <si>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</si>
  <si>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</si>
  <si>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</si>
  <si>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</si>
  <si>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</si>
  <si>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</si>
  <si>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</si>
  <si>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</si>
  <si>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</si>
  <si>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</si>
  <si>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</si>
  <si>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</si>
  <si>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</si>
  <si>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</si>
  <si>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</si>
  <si>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</si>
  <si>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</si>
  <si>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</si>
  <si>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</si>
  <si>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</si>
  <si>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</si>
  <si>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</si>
  <si>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</si>
  <si>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</si>
  <si>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</si>
  <si>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</si>
  <si>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</si>
  <si>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</si>
  <si>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</si>
  <si>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</si>
  <si>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</si>
  <si>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</si>
  <si>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</si>
  <si>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</si>
  <si>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</si>
  <si>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</si>
  <si>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</si>
  <si>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</si>
  <si>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</si>
  <si>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</si>
  <si>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</si>
  <si>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</si>
  <si>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</si>
  <si>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</si>
  <si>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</si>
  <si>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</si>
  <si>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</si>
  <si>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</si>
  <si>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</si>
  <si>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</si>
  <si>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</si>
  <si>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</si>
  <si>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</si>
  <si>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</si>
  <si>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</si>
  <si>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</si>
  <si>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</si>
  <si>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</si>
  <si>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</si>
  <si>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</si>
  <si>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</si>
  <si>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</si>
  <si>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</si>
  <si>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</si>
  <si>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</si>
  <si>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</si>
  <si>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</si>
  <si>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</si>
  <si>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</si>
  <si>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</si>
  <si>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</si>
  <si>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</si>
  <si>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</si>
  <si>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</si>
  <si>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</si>
  <si>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</si>
  <si>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</si>
  <si>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</si>
  <si>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</si>
  <si>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</si>
  <si>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</si>
  <si>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</si>
  <si>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</si>
  <si>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</si>
  <si>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</si>
  <si>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</si>
  <si>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</si>
  <si>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</si>
  <si>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</si>
  <si>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</si>
  <si>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</si>
  <si>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</si>
  <si>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</si>
  <si>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</si>
  <si>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</si>
  <si>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</si>
  <si>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</si>
  <si>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</si>
  <si>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</si>
  <si>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</si>
  <si>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</si>
  <si>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</si>
  <si>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</si>
  <si>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</si>
  <si>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</si>
  <si>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</si>
  <si>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</si>
  <si>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</si>
  <si>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</si>
  <si>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</si>
  <si>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</si>
  <si>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</si>
  <si>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</si>
  <si>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</si>
  <si>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</si>
  <si>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</si>
  <si>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</si>
  <si>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</si>
  <si>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</si>
  <si>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</si>
  <si>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</si>
  <si>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</si>
  <si>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</si>
  <si>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</si>
  <si>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</si>
  <si>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</si>
  <si>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</si>
  <si>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</si>
  <si>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</si>
  <si>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</si>
  <si>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</si>
  <si>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</si>
  <si>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</si>
  <si>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</si>
  <si>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</si>
  <si>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</si>
  <si>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</si>
  <si>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</si>
  <si>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</si>
  <si>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</si>
  <si>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</si>
  <si>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</si>
  <si>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</si>
  <si>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</si>
  <si>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</si>
  <si>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</si>
  <si>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</si>
  <si>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</si>
  <si>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</si>
  <si>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</si>
  <si>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</si>
  <si>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</si>
  <si>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</si>
  <si>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</si>
  <si>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</si>
  <si>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</si>
  <si>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</si>
  <si>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</si>
  <si>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</si>
  <si>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</si>
  <si>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</si>
  <si>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</si>
  <si>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</si>
  <si>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</si>
  <si>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</si>
  <si>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</si>
  <si>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</si>
  <si>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</si>
  <si>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</si>
  <si>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</si>
  <si>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</si>
  <si>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</si>
  <si>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</si>
  <si>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</si>
  <si>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</si>
  <si>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</si>
  <si>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</si>
  <si>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</si>
  <si>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</si>
  <si>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</si>
  <si>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</si>
  <si>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</si>
  <si>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</si>
  <si>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</si>
  <si>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</si>
  <si>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</si>
  <si>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</si>
  <si>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</si>
  <si>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</si>
  <si>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</si>
  <si>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</si>
  <si>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</si>
  <si>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</si>
  <si>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</si>
  <si>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</si>
  <si>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</si>
  <si>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</si>
  <si>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</si>
  <si>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</si>
  <si>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</si>
  <si>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</si>
  <si>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</si>
  <si>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</si>
  <si>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</si>
  <si>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</si>
  <si>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</si>
  <si>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</si>
  <si>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</si>
  <si>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</si>
  <si>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</si>
  <si>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</si>
  <si>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</si>
  <si>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</si>
  <si>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</si>
  <si>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</si>
  <si>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</si>
  <si>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</si>
  <si>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</si>
  <si>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</si>
  <si>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</si>
  <si>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</si>
  <si>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</si>
  <si>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</si>
  <si>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</si>
  <si>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</si>
  <si>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</si>
  <si>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</si>
  <si>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</si>
  <si>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</si>
  <si>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</si>
  <si>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</si>
  <si>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</si>
  <si>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</si>
  <si>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</si>
  <si>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</si>
  <si>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</si>
  <si>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</si>
  <si>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</si>
  <si>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</si>
  <si>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</si>
  <si>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</si>
  <si>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</si>
  <si>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</si>
  <si>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</si>
  <si>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</si>
  <si>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</si>
  <si>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</si>
  <si>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</si>
  <si>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</si>
  <si>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</si>
  <si>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</si>
  <si>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</si>
  <si>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</si>
  <si>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</si>
  <si>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</si>
  <si>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</si>
  <si>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</si>
  <si>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</si>
  <si>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</si>
  <si>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</si>
  <si>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</si>
  <si>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</si>
  <si>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</si>
  <si>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</si>
  <si>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</si>
  <si>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</si>
  <si>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</si>
  <si>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</si>
  <si>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</si>
  <si>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</si>
  <si>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</si>
  <si>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</si>
  <si>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</si>
  <si>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</si>
  <si>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</si>
  <si>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</si>
  <si>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</si>
  <si>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</si>
  <si>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</si>
  <si>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</si>
  <si>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</si>
  <si>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</si>
  <si>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</si>
  <si>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</si>
  <si>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</si>
  <si>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</si>
  <si>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</si>
  <si>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</si>
  <si>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</si>
  <si>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</si>
  <si>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</si>
  <si>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</si>
  <si>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</si>
  <si>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</si>
  <si>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</si>
  <si>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</si>
  <si>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</si>
  <si>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</si>
  <si>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</si>
  <si>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</si>
  <si>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</si>
  <si>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</si>
  <si>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</si>
  <si>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</si>
  <si>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</si>
  <si>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</si>
  <si>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</si>
  <si>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</si>
  <si>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</si>
  <si>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</si>
  <si>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</si>
  <si>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</si>
  <si>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</si>
  <si>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</si>
  <si>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</si>
  <si>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</si>
  <si>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</si>
  <si>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</si>
  <si>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</si>
  <si>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</si>
  <si>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</si>
  <si>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</si>
  <si>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</si>
  <si>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</si>
  <si>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</si>
  <si>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</si>
  <si>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</si>
  <si>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</si>
  <si>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</si>
  <si>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</si>
  <si>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</si>
  <si>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</si>
  <si>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</si>
  <si>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</si>
  <si>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</si>
  <si>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</si>
  <si>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</si>
  <si>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</si>
  <si>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</si>
  <si>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</si>
  <si>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</si>
  <si>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</si>
  <si>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</si>
  <si>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</si>
  <si>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</si>
  <si>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</si>
  <si>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</si>
  <si>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</si>
  <si>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</si>
  <si>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</si>
  <si>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</si>
  <si>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</si>
  <si>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</si>
  <si>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</si>
  <si>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</si>
  <si>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</si>
  <si>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</si>
  <si>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</si>
  <si>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</si>
  <si>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</si>
  <si>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</si>
  <si>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</si>
  <si>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</si>
  <si>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</si>
  <si>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</si>
  <si>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</si>
  <si>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</si>
  <si>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</si>
  <si>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</si>
  <si>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</si>
  <si>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</si>
  <si>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</si>
  <si>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</si>
  <si>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</si>
  <si>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</si>
  <si>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</si>
  <si>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</si>
  <si>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</si>
  <si>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</si>
  <si>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</si>
  <si>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</si>
  <si>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</si>
  <si>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</si>
  <si>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</si>
  <si>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</si>
  <si>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</si>
  <si>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</si>
  <si>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</si>
  <si>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</si>
  <si>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</si>
  <si>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</si>
  <si>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</si>
  <si>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</si>
  <si>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</si>
  <si>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</si>
  <si>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</si>
  <si>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</si>
  <si>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</si>
  <si>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</si>
  <si>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</si>
  <si>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</si>
  <si>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</si>
  <si>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</si>
  <si>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</si>
  <si>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</si>
  <si>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</si>
  <si>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</si>
  <si>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</si>
  <si>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</si>
  <si>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</si>
  <si>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</si>
  <si>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</si>
  <si>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</si>
  <si>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</si>
  <si>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</si>
  <si>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</si>
  <si>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</si>
  <si>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</si>
  <si>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</si>
  <si>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</si>
  <si>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</si>
  <si>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</si>
  <si>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</si>
  <si>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</si>
  <si>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</si>
  <si>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</si>
  <si>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</si>
  <si>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</si>
  <si>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</si>
  <si>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</si>
  <si>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</si>
  <si>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</si>
  <si>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</si>
  <si>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</si>
  <si>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</si>
  <si>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</si>
  <si>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</si>
  <si>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</si>
  <si>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</si>
  <si>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</si>
  <si>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</si>
  <si>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</si>
  <si>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</si>
  <si>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</si>
  <si>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</si>
  <si>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</si>
  <si>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</si>
  <si>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</si>
  <si>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</si>
  <si>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</si>
  <si>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</si>
  <si>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</si>
  <si>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</si>
  <si>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</si>
  <si>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</si>
  <si>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</si>
  <si>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</si>
  <si>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</si>
  <si>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</si>
  <si>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</si>
  <si>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</si>
  <si>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</si>
  <si>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</si>
  <si>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</si>
  <si>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</si>
  <si>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</si>
  <si>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</si>
  <si>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</si>
  <si>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</si>
  <si>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</si>
  <si>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</si>
  <si>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</si>
  <si>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</si>
  <si>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</si>
  <si>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</si>
  <si>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</si>
  <si>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</si>
  <si>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</si>
  <si>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</si>
  <si>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</si>
  <si>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</si>
  <si>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</si>
  <si>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</si>
  <si>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</si>
  <si>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</si>
  <si>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</si>
  <si>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</si>
  <si>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</si>
  <si>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</si>
  <si>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</si>
  <si>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</si>
  <si>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</si>
  <si>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</si>
  <si>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</si>
  <si>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</si>
  <si>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</si>
  <si>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</si>
  <si>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</si>
  <si>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</si>
  <si>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</si>
  <si>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</si>
  <si>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</si>
  <si>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</si>
  <si>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</si>
  <si>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</si>
  <si>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</si>
  <si>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</si>
  <si>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</si>
  <si>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</si>
  <si>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</si>
  <si>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</si>
  <si>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</si>
  <si>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</si>
  <si>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</si>
  <si>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</si>
  <si>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</si>
  <si>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</si>
  <si>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</si>
  <si>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</si>
  <si>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</si>
  <si>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</si>
  <si>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</si>
  <si>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</si>
  <si>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</si>
  <si>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</si>
  <si>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</si>
  <si>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</si>
  <si>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</si>
  <si>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</si>
  <si>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</si>
  <si>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</si>
  <si>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</si>
  <si>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</si>
  <si>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</si>
  <si>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</si>
  <si>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</si>
  <si>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</si>
  <si>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</si>
  <si>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</si>
  <si>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</si>
  <si>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</si>
  <si>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</si>
  <si>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</si>
  <si>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</si>
  <si>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</si>
  <si>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</si>
  <si>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</si>
  <si>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</si>
  <si>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</si>
  <si>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</si>
  <si>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</si>
  <si>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</si>
  <si>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</si>
  <si>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</si>
  <si>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</si>
  <si>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</si>
  <si>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</si>
  <si>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</si>
  <si>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</si>
  <si>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</si>
  <si>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</si>
  <si>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</si>
  <si>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</si>
  <si>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</si>
  <si>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</si>
  <si>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</si>
  <si>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</si>
  <si>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</si>
  <si>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</si>
  <si>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</si>
  <si>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</si>
  <si>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</si>
  <si>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</si>
  <si>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</si>
  <si>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</si>
  <si>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</si>
  <si>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</si>
  <si>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</si>
  <si>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</si>
  <si>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</si>
  <si>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</si>
  <si>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</si>
  <si>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</si>
  <si>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</si>
  <si>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</si>
  <si>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</si>
  <si>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</si>
  <si>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</si>
  <si>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</si>
  <si>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</si>
  <si>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</si>
  <si>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</si>
  <si>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</si>
  <si>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</si>
  <si>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</si>
  <si>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</si>
  <si>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</si>
  <si>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</si>
  <si>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</si>
  <si>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</si>
  <si>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</si>
  <si>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</si>
  <si>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</si>
  <si>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</si>
  <si>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</si>
  <si>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</si>
  <si>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</si>
  <si>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</si>
  <si>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</si>
  <si>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</si>
  <si>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</si>
  <si>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</si>
  <si>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</si>
  <si>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</si>
  <si>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</si>
  <si>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</si>
  <si>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</si>
  <si>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</si>
  <si>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</si>
  <si>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</si>
  <si>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</si>
  <si>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</si>
  <si>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</si>
  <si>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</si>
  <si>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</si>
  <si>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</si>
  <si>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</si>
  <si>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</si>
  <si>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</si>
  <si>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</si>
  <si>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</si>
  <si>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</si>
  <si>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</si>
  <si>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</si>
  <si>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</si>
  <si>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</si>
  <si>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</si>
  <si>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</si>
  <si>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</si>
  <si>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</si>
  <si>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</si>
  <si>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</si>
  <si>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</si>
  <si>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</si>
  <si>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</si>
  <si>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</si>
  <si>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</si>
  <si>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</si>
  <si>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</si>
  <si>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</si>
  <si>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</si>
  <si>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</si>
  <si>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</si>
  <si>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</si>
  <si>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</si>
  <si>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</si>
  <si>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</si>
  <si>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</si>
  <si>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</si>
  <si>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</si>
  <si>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</si>
  <si>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</si>
  <si>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</si>
  <si>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</si>
  <si>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</si>
  <si>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</si>
  <si>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</si>
  <si>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</si>
  <si>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</si>
  <si>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</si>
  <si>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</si>
  <si>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</si>
  <si>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</si>
  <si>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</si>
  <si>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</si>
  <si>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</si>
  <si>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</si>
  <si>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</si>
  <si>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</si>
  <si>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</si>
  <si>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</si>
  <si>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</si>
  <si>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</si>
  <si>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</si>
  <si>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</si>
  <si>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</si>
  <si>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</si>
  <si>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</si>
  <si>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</si>
  <si>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</si>
  <si>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</si>
  <si>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</si>
  <si>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</si>
  <si>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</si>
  <si>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</si>
  <si>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</si>
  <si>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</si>
  <si>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</si>
  <si>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</si>
  <si>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</si>
  <si>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</si>
  <si>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</si>
  <si>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</si>
  <si>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</si>
  <si>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</si>
  <si>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</si>
  <si>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</si>
  <si>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</si>
  <si>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</si>
  <si>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</si>
  <si>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</si>
  <si>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</si>
  <si>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</si>
  <si>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</si>
  <si>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</si>
  <si>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</si>
  <si>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</si>
  <si>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</si>
  <si>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</si>
  <si>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</si>
  <si>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</si>
  <si>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</si>
  <si>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</si>
  <si>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</si>
  <si>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</si>
  <si>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</si>
  <si>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</si>
  <si>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</si>
  <si>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</si>
  <si>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</si>
  <si>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</si>
  <si>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</si>
  <si>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</si>
  <si>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</si>
  <si>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</si>
  <si>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</si>
  <si>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</si>
  <si>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</si>
  <si>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</si>
  <si>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</si>
  <si>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</si>
  <si>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</si>
  <si>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</si>
  <si>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</si>
  <si>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</si>
  <si>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</si>
  <si>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</si>
  <si>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</si>
  <si>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</si>
  <si>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</si>
  <si>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</si>
  <si>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</si>
  <si>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</si>
  <si>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</si>
  <si>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</si>
  <si>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</si>
  <si>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</si>
  <si>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</si>
  <si>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</si>
  <si>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</si>
  <si>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</si>
  <si>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</si>
  <si>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</si>
  <si>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</si>
  <si>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</si>
  <si>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</si>
  <si>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</si>
  <si>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</si>
  <si>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</si>
  <si>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</si>
  <si>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</si>
  <si>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</si>
  <si>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</si>
  <si>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</si>
  <si>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</si>
  <si>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</si>
  <si>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</si>
  <si>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</si>
  <si>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</si>
  <si>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</si>
  <si>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</si>
  <si>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</si>
  <si>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</si>
  <si>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</si>
  <si>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</si>
  <si>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</si>
  <si>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</si>
  <si>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</si>
  <si>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</si>
  <si>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</si>
  <si>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</si>
  <si>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</si>
  <si>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</si>
  <si>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</si>
  <si>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</si>
  <si>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</si>
  <si>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</si>
  <si>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</si>
  <si>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</si>
  <si>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</si>
  <si>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</si>
  <si>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</si>
  <si>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</si>
  <si>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</si>
  <si>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</si>
  <si>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</si>
  <si>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</si>
  <si>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</si>
  <si>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</si>
  <si>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</si>
  <si>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</si>
  <si>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</si>
  <si>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</si>
  <si>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</si>
  <si>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</si>
  <si>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</si>
  <si>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</si>
  <si>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</si>
  <si>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</si>
  <si>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</si>
  <si>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</si>
  <si>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</si>
  <si>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</si>
  <si>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</si>
  <si>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</si>
  <si>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</si>
  <si>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</si>
  <si>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</si>
  <si>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</si>
  <si>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</si>
  <si>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</si>
  <si>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</si>
  <si>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</si>
  <si>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</si>
  <si>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</si>
  <si>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</si>
  <si>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</si>
  <si>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</si>
  <si>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</si>
  <si>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</si>
  <si>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</si>
  <si>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</si>
  <si>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</si>
  <si>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</si>
  <si>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</si>
  <si>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</si>
  <si>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</si>
  <si>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</si>
  <si>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</si>
  <si>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</si>
  <si>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</si>
  <si>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</si>
  <si>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</si>
  <si>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</si>
  <si>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</si>
  <si>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</si>
  <si>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</si>
  <si>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</si>
  <si>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</si>
  <si>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</si>
  <si>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</si>
  <si>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</si>
  <si>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</si>
  <si>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</si>
  <si>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</si>
  <si>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</si>
  <si>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</si>
  <si>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</si>
  <si>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</si>
  <si>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</si>
  <si>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</si>
  <si>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</si>
  <si>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</si>
  <si>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</si>
  <si>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</si>
  <si>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</si>
  <si>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</si>
  <si>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</si>
  <si>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</si>
  <si>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</si>
  <si>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</si>
  <si>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</si>
  <si>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</si>
  <si>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</si>
  <si>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</si>
  <si>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</si>
  <si>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</si>
  <si>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</si>
  <si>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</si>
  <si>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</si>
  <si>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</si>
  <si>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</si>
  <si>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</si>
  <si>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</si>
  <si>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</si>
  <si>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</si>
  <si>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</si>
  <si>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</si>
  <si>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</si>
  <si>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</si>
  <si>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</si>
  <si>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</si>
  <si>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</si>
  <si>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</si>
  <si>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</si>
  <si>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</si>
  <si>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</si>
  <si>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</si>
  <si>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</si>
  <si>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</si>
  <si>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</si>
  <si>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</si>
  <si>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</si>
  <si>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</si>
  <si>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</si>
  <si>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</si>
  <si>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</si>
  <si>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</si>
  <si>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</si>
  <si>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</si>
  <si>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</si>
  <si>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</si>
  <si>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</si>
  <si>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</si>
  <si>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</si>
  <si>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</si>
  <si>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</si>
  <si>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</si>
  <si>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</si>
  <si>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</si>
  <si>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</si>
  <si>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</si>
  <si>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</si>
  <si>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</si>
  <si>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</si>
  <si>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</si>
  <si>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</si>
  <si>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</si>
  <si>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</si>
  <si>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</si>
  <si>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</si>
  <si>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</si>
  <si>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</si>
  <si>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</si>
  <si>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</si>
  <si>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</si>
  <si>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</si>
  <si>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</si>
  <si>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</si>
  <si>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</si>
  <si>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</si>
  <si>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</si>
  <si>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</si>
  <si>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</si>
  <si>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</si>
  <si>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</si>
  <si>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</si>
  <si>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</si>
  <si>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</si>
  <si>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</si>
  <si>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</si>
  <si>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</si>
  <si>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</si>
  <si>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</si>
  <si>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</si>
  <si>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</si>
  <si>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</si>
  <si>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</si>
  <si>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</si>
  <si>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</si>
  <si>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</si>
  <si>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</si>
  <si>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</si>
  <si>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</si>
  <si>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</si>
  <si>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</si>
  <si>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</si>
  <si>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</si>
  <si>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</si>
  <si>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</si>
  <si>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</si>
  <si>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</si>
  <si>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</si>
  <si>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</si>
  <si>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</si>
  <si>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</si>
  <si>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</si>
  <si>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</si>
  <si>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</si>
  <si>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</si>
  <si>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</si>
  <si>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</si>
  <si>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</si>
  <si>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</si>
  <si>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</si>
  <si>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</si>
  <si>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</si>
  <si>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</si>
  <si>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</si>
  <si>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</si>
  <si>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</si>
  <si>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</si>
  <si>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</si>
  <si>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</si>
  <si>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</si>
  <si>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</si>
  <si>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</si>
  <si>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</si>
  <si>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</si>
  <si>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</si>
  <si>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</si>
  <si>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</si>
  <si>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</si>
  <si>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</si>
  <si>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</si>
  <si>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</si>
  <si>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</si>
  <si>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</si>
  <si>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</si>
  <si>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</si>
  <si>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</si>
  <si>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</si>
  <si>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</si>
  <si>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</si>
  <si>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</si>
  <si>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</si>
  <si>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</si>
  <si>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</si>
  <si>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</si>
  <si>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</si>
  <si>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</si>
  <si>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</si>
  <si>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</si>
  <si>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</si>
  <si>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</si>
  <si>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</si>
  <si>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</si>
  <si>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</si>
  <si>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</si>
  <si>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</si>
  <si>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</si>
  <si>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</si>
  <si>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</si>
  <si>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</si>
  <si>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</si>
  <si>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</si>
  <si>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</si>
  <si>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</si>
  <si>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</si>
  <si>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</si>
  <si>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</si>
  <si>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</si>
  <si>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</si>
  <si>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</si>
  <si>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</si>
  <si>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</si>
  <si>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</si>
  <si>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</si>
  <si>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</si>
  <si>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</si>
  <si>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</si>
  <si>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</si>
  <si>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</si>
  <si>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</si>
  <si>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</si>
  <si>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</si>
  <si>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</si>
  <si>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</si>
  <si>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</si>
  <si>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</si>
  <si>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</si>
  <si>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</si>
  <si>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</si>
  <si>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</si>
  <si>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</si>
  <si>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</si>
  <si>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</si>
  <si>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</si>
  <si>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</si>
  <si>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</si>
  <si>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</si>
  <si>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</si>
  <si>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</si>
  <si>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</si>
  <si>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</si>
  <si>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</si>
  <si>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</si>
  <si>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</si>
  <si>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</si>
  <si>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</si>
  <si>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</si>
  <si>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</si>
  <si>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</si>
  <si>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</si>
  <si>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</si>
  <si>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</si>
  <si>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</si>
  <si>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</si>
  <si>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</si>
  <si>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</si>
  <si>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</si>
  <si>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</si>
  <si>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</si>
  <si>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</si>
  <si>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</si>
  <si>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</si>
  <si>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</si>
  <si>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</si>
  <si>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</si>
  <si>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</si>
  <si>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</si>
  <si>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</si>
  <si>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</si>
  <si>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</si>
  <si>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</si>
  <si>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</si>
  <si>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</si>
  <si>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</si>
  <si>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</si>
  <si>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</si>
  <si>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</si>
  <si>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</si>
  <si>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</si>
  <si>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</si>
  <si>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</si>
  <si>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</si>
  <si>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</si>
  <si>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</si>
  <si>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</si>
  <si>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</si>
  <si>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</si>
  <si>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</si>
  <si>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</si>
  <si>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</si>
  <si>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</si>
  <si>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</si>
  <si>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</si>
  <si>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</si>
  <si>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</si>
  <si>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</si>
  <si>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</si>
  <si>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</si>
  <si>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</si>
  <si>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</si>
  <si>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</si>
  <si>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</si>
  <si>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</si>
  <si>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</si>
  <si>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</si>
  <si>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</si>
  <si>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</si>
  <si>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</si>
  <si>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</si>
  <si>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</si>
  <si>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</si>
  <si>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</si>
  <si>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</si>
  <si>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</si>
  <si>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</si>
  <si>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</si>
  <si>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</si>
  <si>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</si>
  <si>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</si>
  <si>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</si>
  <si>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</si>
  <si>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</si>
  <si>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</si>
  <si>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</si>
  <si>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</si>
  <si>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</si>
  <si>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</si>
  <si>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</si>
  <si>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</si>
  <si>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</si>
  <si>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</si>
  <si>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</si>
  <si>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</si>
  <si>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</si>
  <si>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</si>
  <si>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</si>
  <si>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</si>
  <si>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</si>
  <si>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</si>
  <si>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</si>
  <si>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</si>
  <si>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</si>
  <si>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</si>
  <si>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</si>
  <si>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</si>
  <si>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</si>
  <si>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</si>
  <si>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</si>
  <si>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</si>
  <si>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</si>
  <si>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</si>
  <si>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</si>
  <si>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</si>
  <si>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</si>
  <si>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</si>
  <si>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</si>
  <si>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</si>
  <si>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</si>
  <si>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</si>
  <si>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</si>
  <si>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</si>
  <si>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</si>
  <si>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</si>
  <si>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</si>
  <si>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</si>
  <si>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</si>
  <si>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</si>
  <si>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</si>
  <si>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</si>
  <si>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</si>
  <si>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</si>
  <si>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</si>
  <si>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</si>
  <si>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</si>
  <si>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</si>
  <si>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</si>
  <si>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</si>
  <si>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</si>
  <si>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</si>
  <si>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</si>
  <si>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</si>
  <si>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</si>
  <si>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</si>
  <si>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</si>
  <si>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</si>
  <si>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</si>
  <si>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</si>
  <si>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</si>
  <si>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</si>
  <si>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</si>
  <si>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</si>
  <si>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</si>
  <si>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</si>
  <si>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</si>
  <si>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</si>
  <si>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</si>
  <si>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</si>
  <si>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</si>
  <si>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</si>
  <si>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</si>
  <si>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</si>
  <si>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</si>
  <si>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</si>
  <si>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</si>
  <si>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</si>
  <si>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</si>
  <si>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</si>
  <si>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</si>
  <si>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</si>
  <si>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</si>
  <si>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</si>
  <si>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</si>
  <si>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</si>
  <si>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</si>
  <si>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</si>
  <si>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</si>
  <si>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</si>
  <si>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</si>
  <si>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</si>
  <si>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</si>
  <si>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</si>
  <si>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</si>
  <si>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</si>
  <si>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</si>
  <si>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</si>
  <si>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</si>
  <si>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</si>
  <si>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</si>
  <si>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</si>
  <si>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</si>
  <si>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</si>
  <si>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</si>
  <si>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</si>
  <si>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</si>
  <si>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</si>
  <si>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</si>
  <si>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</si>
  <si>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</si>
  <si>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</si>
  <si>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</si>
  <si>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</si>
  <si>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</si>
  <si>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</si>
  <si>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</si>
  <si>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</si>
  <si>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</si>
  <si>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</si>
  <si>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</si>
  <si>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</si>
  <si>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</si>
  <si>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</si>
  <si>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</si>
  <si>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</si>
  <si>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</si>
  <si>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</si>
  <si>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</si>
  <si>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</si>
  <si>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</si>
  <si>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</si>
  <si>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</si>
  <si>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</si>
  <si>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</si>
  <si>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</si>
  <si>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</si>
  <si>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</si>
  <si>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</si>
  <si>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</si>
  <si>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</si>
  <si>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</si>
  <si>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</si>
  <si>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</si>
  <si>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</si>
  <si>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</si>
  <si>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</si>
  <si>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</si>
  <si>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</si>
  <si>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</si>
  <si>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</si>
  <si>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</si>
  <si>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</si>
  <si>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</si>
  <si>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</si>
  <si>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</si>
  <si>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</si>
  <si>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</si>
  <si>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</si>
  <si>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</si>
  <si>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</si>
  <si>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</si>
  <si>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</si>
  <si>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</si>
  <si>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</si>
  <si>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</si>
  <si>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</si>
  <si>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</si>
  <si>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</si>
  <si>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</si>
  <si>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</si>
  <si>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</si>
  <si>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</si>
  <si>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</si>
  <si>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</si>
  <si>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</si>
  <si>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</si>
  <si>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</si>
  <si>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</si>
  <si>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</si>
  <si>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</si>
  <si>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</si>
  <si>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</si>
  <si>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</si>
  <si>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</si>
  <si>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</si>
  <si>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</si>
  <si>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</si>
  <si>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</si>
  <si>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</si>
  <si>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</si>
  <si>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</si>
  <si>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</si>
  <si>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</si>
  <si>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</si>
  <si>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</si>
  <si>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</si>
  <si>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</si>
  <si>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</si>
  <si>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</si>
  <si>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</si>
  <si>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</si>
  <si>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</si>
  <si>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</si>
  <si>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</si>
  <si>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</si>
  <si>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</si>
  <si>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</si>
  <si>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</si>
  <si>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</si>
  <si>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</si>
  <si>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</si>
  <si>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</si>
  <si>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</si>
  <si>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</si>
  <si>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</si>
  <si>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</si>
  <si>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</si>
  <si>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</si>
  <si>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</si>
  <si>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</si>
  <si>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</si>
  <si>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</si>
  <si>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</si>
  <si>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</si>
  <si>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</si>
  <si>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</si>
  <si>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</si>
  <si>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</si>
  <si>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</si>
  <si>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</si>
  <si>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</si>
  <si>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</si>
  <si>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</si>
  <si>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</si>
  <si>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</si>
  <si>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</si>
  <si>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</si>
  <si>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</si>
  <si>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</si>
  <si>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</si>
  <si>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</si>
  <si>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</si>
  <si>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</si>
  <si>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</si>
  <si>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</si>
  <si>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</si>
  <si>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</si>
  <si>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</si>
  <si>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</si>
  <si>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</si>
  <si>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</si>
  <si>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</si>
  <si>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</si>
  <si>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</si>
  <si>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</si>
  <si>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</si>
  <si>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</si>
  <si>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</si>
  <si>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</si>
  <si>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</si>
  <si>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</si>
  <si>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</si>
  <si>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</si>
  <si>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</si>
  <si>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</si>
  <si>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</si>
  <si>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</si>
  <si>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</si>
  <si>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</si>
  <si>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</si>
  <si>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</si>
  <si>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</si>
  <si>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</si>
  <si>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</si>
  <si>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</si>
  <si>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</si>
  <si>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</si>
  <si>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</si>
  <si>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</si>
  <si>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</si>
  <si>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</si>
  <si>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</si>
  <si>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</si>
  <si>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</si>
  <si>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</si>
  <si>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</si>
  <si>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</si>
  <si>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</si>
  <si>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</si>
  <si>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</si>
  <si>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</si>
  <si>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</si>
  <si>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</si>
  <si>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</si>
  <si>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</si>
  <si>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</si>
  <si>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</si>
  <si>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</si>
  <si>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</si>
  <si>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</si>
  <si>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</si>
  <si>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</si>
  <si>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</si>
  <si>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</si>
  <si>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</si>
  <si>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</si>
  <si>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</si>
  <si>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</si>
  <si>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</si>
  <si>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</si>
  <si>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</si>
  <si>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</si>
  <si>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</si>
  <si>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</si>
  <si>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</si>
  <si>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</si>
  <si>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</si>
  <si>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</si>
  <si>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</si>
  <si>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</si>
  <si>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</si>
  <si>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</si>
  <si>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</si>
  <si>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</si>
  <si>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</si>
  <si>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</si>
  <si>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</si>
  <si>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</si>
  <si>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</si>
  <si>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</si>
  <si>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</si>
  <si>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</si>
  <si>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</si>
  <si>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</si>
  <si>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</si>
  <si>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</si>
  <si>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</si>
  <si>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</si>
  <si>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</si>
  <si>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</si>
  <si>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</si>
  <si>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</si>
  <si>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</si>
  <si>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</si>
  <si>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</si>
  <si>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</si>
  <si>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</si>
  <si>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</si>
  <si>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</si>
  <si>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</si>
  <si>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</si>
  <si>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</si>
  <si>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</si>
  <si>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</si>
  <si>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</si>
  <si>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</si>
  <si>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</si>
  <si>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</si>
  <si>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</si>
  <si>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</si>
  <si>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</si>
  <si>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</si>
  <si>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</si>
  <si>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</si>
  <si>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</si>
  <si>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</si>
  <si>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</si>
  <si>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</si>
  <si>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</si>
  <si>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</si>
  <si>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</si>
  <si>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</si>
  <si>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</si>
  <si>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</si>
  <si>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</si>
  <si>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</si>
  <si>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</si>
  <si>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</si>
  <si>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</si>
  <si>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</si>
  <si>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</si>
  <si>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</si>
  <si>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</si>
  <si>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</si>
  <si>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</si>
  <si>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</si>
  <si>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</si>
  <si>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</si>
  <si>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</si>
  <si>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</si>
  <si>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</si>
  <si>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</si>
  <si>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</si>
  <si>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</si>
  <si>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</si>
  <si>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</si>
  <si>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</si>
  <si>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</si>
  <si>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</si>
  <si>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</si>
  <si>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</si>
  <si>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</si>
  <si>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</si>
  <si>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</si>
  <si>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</si>
  <si>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</si>
  <si>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</si>
  <si>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</si>
  <si>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</si>
  <si>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</si>
  <si>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</si>
  <si>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</si>
  <si>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</si>
  <si>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</si>
  <si>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</si>
  <si>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</si>
  <si>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</si>
  <si>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</si>
  <si>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</si>
  <si>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</si>
  <si>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</si>
  <si>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</si>
  <si>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</si>
  <si>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</si>
  <si>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</si>
  <si>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</si>
  <si>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</si>
  <si>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</si>
  <si>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</si>
  <si>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</si>
  <si>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</si>
  <si>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</si>
  <si>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</si>
  <si>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</si>
  <si>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</si>
  <si>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</si>
  <si>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</si>
  <si>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</si>
  <si>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</si>
  <si>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</si>
  <si>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</si>
  <si>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</si>
  <si>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</si>
  <si>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</si>
  <si>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</si>
  <si>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</si>
  <si>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</si>
  <si>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</si>
  <si>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</si>
  <si>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</si>
  <si>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</si>
  <si>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</si>
  <si>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</si>
  <si>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</si>
  <si>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</si>
  <si>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</si>
  <si>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</si>
  <si>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</si>
  <si>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</si>
  <si>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</si>
  <si>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</si>
  <si>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</si>
  <si>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</si>
  <si>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</si>
  <si>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</si>
  <si>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</si>
  <si>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</si>
  <si>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</si>
  <si>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</si>
  <si>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</si>
  <si>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</si>
  <si>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</si>
  <si>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</si>
  <si>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</si>
  <si>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</si>
  <si>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</si>
  <si>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</si>
  <si>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</si>
  <si>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</si>
  <si>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</si>
  <si>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</si>
  <si>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</si>
  <si>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</si>
  <si>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</si>
  <si>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</si>
  <si>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</si>
  <si>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</si>
  <si>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</si>
  <si>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</si>
  <si>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</si>
  <si>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</si>
  <si>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</si>
  <si>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</si>
  <si>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</si>
  <si>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</si>
  <si>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</si>
  <si>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</si>
  <si>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</si>
  <si>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</si>
  <si>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</si>
  <si>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</si>
  <si>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</si>
  <si>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</si>
  <si>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</si>
  <si>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</si>
  <si>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</si>
  <si>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</si>
  <si>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</si>
  <si>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</si>
  <si>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</si>
  <si>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</si>
  <si>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</si>
  <si>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</si>
  <si>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</si>
  <si>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</si>
  <si>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</si>
  <si>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</si>
  <si>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</si>
  <si>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</si>
  <si>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</si>
  <si>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</si>
  <si>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</si>
  <si>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</si>
  <si>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</si>
  <si>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</si>
  <si>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</si>
  <si>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</si>
  <si>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</si>
  <si>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</si>
  <si>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</si>
  <si>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</si>
  <si>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</si>
  <si>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</si>
  <si>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</si>
  <si>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</si>
  <si>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</si>
  <si>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</si>
  <si>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</si>
  <si>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</si>
  <si>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</si>
  <si>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</si>
  <si>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</si>
  <si>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</si>
  <si>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</si>
  <si>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</si>
  <si>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</si>
  <si>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</si>
  <si>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</si>
  <si>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</si>
  <si>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</si>
  <si>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</si>
  <si>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</si>
  <si>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</si>
  <si>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</si>
  <si>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</si>
  <si>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</si>
  <si>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</si>
  <si>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</si>
  <si>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</si>
  <si>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</si>
  <si>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</si>
  <si>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</si>
  <si>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</si>
  <si>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</si>
  <si>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</si>
  <si>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</si>
  <si>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</si>
  <si>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</si>
  <si>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</si>
  <si>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</si>
  <si>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</si>
  <si>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</si>
  <si>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</si>
  <si>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</si>
  <si>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</si>
  <si>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</si>
  <si>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</si>
  <si>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</si>
  <si>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</si>
  <si>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</si>
  <si>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</si>
  <si>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</si>
  <si>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</si>
  <si>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</si>
  <si>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</si>
  <si>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</si>
  <si>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</si>
  <si>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</si>
  <si>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</si>
  <si>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</si>
  <si>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</si>
  <si>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</si>
  <si>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</si>
  <si>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</si>
  <si>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</si>
  <si>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</si>
  <si>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</si>
  <si>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</si>
  <si>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</si>
  <si>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</si>
  <si>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</si>
  <si>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</si>
  <si>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</si>
  <si>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</si>
  <si>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</si>
  <si>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</si>
  <si>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</si>
  <si>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</si>
  <si>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</si>
  <si>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</si>
  <si>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</si>
  <si>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</si>
  <si>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</si>
  <si>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</si>
  <si>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</si>
  <si>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</si>
  <si>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</si>
  <si>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</si>
  <si>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</si>
  <si>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</si>
  <si>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</si>
  <si>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</si>
  <si>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</si>
  <si>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</si>
  <si>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</si>
  <si>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</si>
  <si>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</si>
  <si>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</si>
  <si>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</si>
  <si>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</si>
  <si>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</si>
  <si>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</si>
  <si>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</si>
  <si>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</si>
  <si>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</si>
  <si>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</si>
  <si>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</si>
  <si>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</si>
  <si>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</si>
  <si>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</si>
  <si>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</si>
  <si>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</si>
  <si>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</si>
  <si>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</si>
  <si>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</si>
  <si>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</si>
  <si>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</si>
  <si>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</si>
  <si>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</si>
  <si>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</si>
  <si>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</si>
  <si>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</si>
  <si>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</si>
  <si>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</si>
  <si>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</si>
  <si>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</si>
  <si>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</si>
  <si>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</si>
  <si>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</si>
  <si>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</si>
  <si>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</si>
  <si>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</si>
  <si>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</si>
  <si>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</si>
  <si>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</si>
  <si>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</si>
  <si>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</si>
  <si>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</si>
  <si>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</si>
  <si>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</si>
  <si>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</si>
  <si>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</si>
  <si>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</si>
  <si>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</si>
  <si>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</si>
  <si>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</si>
  <si>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</si>
  <si>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</si>
  <si>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</si>
  <si>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</si>
  <si>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</si>
  <si>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</si>
  <si>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</si>
  <si>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</si>
  <si>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</si>
  <si>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</si>
  <si>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</si>
  <si>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</si>
  <si>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</si>
  <si>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</si>
  <si>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</si>
  <si>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</si>
  <si>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</si>
  <si>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</si>
  <si>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</si>
  <si>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</si>
  <si>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</si>
  <si>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</si>
  <si>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</si>
  <si>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</si>
  <si>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</si>
  <si>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</si>
  <si>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</si>
  <si>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</si>
  <si>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</si>
  <si>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</si>
  <si>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</si>
  <si>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</si>
  <si>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</si>
  <si>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</si>
  <si>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</si>
  <si>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</si>
  <si>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</si>
  <si>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</si>
  <si>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</si>
  <si>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</si>
  <si>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</si>
  <si>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</si>
  <si>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</si>
  <si>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</si>
  <si>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</si>
  <si>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</si>
  <si>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</si>
  <si>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</si>
  <si>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</si>
  <si>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</si>
  <si>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</si>
  <si>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</si>
  <si>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</si>
  <si>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</si>
  <si>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</si>
  <si>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</si>
  <si>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</si>
  <si>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</si>
  <si>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</si>
  <si>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</si>
  <si>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</si>
  <si>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</si>
  <si>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</si>
  <si>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</si>
  <si>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</si>
  <si>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</si>
  <si>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</si>
  <si>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</si>
  <si>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</si>
  <si>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</si>
  <si>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</si>
  <si>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</si>
  <si>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</si>
  <si>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</si>
  <si>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</si>
  <si>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</si>
  <si>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</si>
  <si>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</si>
  <si>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</si>
  <si>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</si>
  <si>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</si>
  <si>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</si>
  <si>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</si>
  <si>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</si>
  <si>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</si>
  <si>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</si>
  <si>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</si>
  <si>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</si>
  <si>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</si>
  <si>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</si>
  <si>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</si>
  <si>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</si>
  <si>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</si>
  <si>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</si>
  <si>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</si>
  <si>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</si>
  <si>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</si>
  <si>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</si>
  <si>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</si>
  <si>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</si>
  <si>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</si>
  <si>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</si>
  <si>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</si>
  <si>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</si>
  <si>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</si>
  <si>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</si>
  <si>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</si>
  <si>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</si>
  <si>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</si>
  <si>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</si>
  <si>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</si>
  <si>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</si>
  <si>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</si>
  <si>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</si>
  <si>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</si>
  <si>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</si>
  <si>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</si>
  <si>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</si>
  <si>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</si>
  <si>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</si>
  <si>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</si>
  <si>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</si>
  <si>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</si>
  <si>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</si>
  <si>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</si>
  <si>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</si>
  <si>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</si>
  <si>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</si>
  <si>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</si>
  <si>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</si>
  <si>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</si>
  <si>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</si>
  <si>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</si>
  <si>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</si>
  <si>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</si>
  <si>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</si>
  <si>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</si>
  <si>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</si>
  <si>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</si>
  <si>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</si>
  <si>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</si>
  <si>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</si>
  <si>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</si>
  <si>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</si>
  <si>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</si>
  <si>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</si>
  <si>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</si>
  <si>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</si>
  <si>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</si>
  <si>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</si>
  <si>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</si>
  <si>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</si>
  <si>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</si>
  <si>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</si>
  <si>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</si>
  <si>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</si>
  <si>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</si>
  <si>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</si>
  <si>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</si>
  <si>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</si>
  <si>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</si>
  <si>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</si>
  <si>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</si>
  <si>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</si>
  <si>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</si>
  <si>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</si>
  <si>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</si>
  <si>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</si>
  <si>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</si>
  <si>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</si>
  <si>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</si>
  <si>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</si>
  <si>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</si>
  <si>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</si>
  <si>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</si>
  <si>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</si>
  <si>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</si>
  <si>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</si>
  <si>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</si>
  <si>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</si>
  <si>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</si>
  <si>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</si>
  <si>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</si>
  <si>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</si>
  <si>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</si>
  <si>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</si>
  <si>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</si>
  <si>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</si>
  <si>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</si>
  <si>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</si>
  <si>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</si>
  <si>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</si>
  <si>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</si>
  <si>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</si>
  <si>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</si>
  <si>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</si>
  <si>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</si>
  <si>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</si>
  <si>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</si>
  <si>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</si>
  <si>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</si>
  <si>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</si>
  <si>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</si>
  <si>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</si>
  <si>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</si>
  <si>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</si>
  <si>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</si>
  <si>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</si>
  <si>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</si>
  <si>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</si>
  <si>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</si>
  <si>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</si>
  <si>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</si>
  <si>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</si>
  <si>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</si>
  <si>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</si>
  <si>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</si>
  <si>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</si>
  <si>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</si>
  <si>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</si>
  <si>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</si>
  <si>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</si>
  <si>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</si>
  <si>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</si>
  <si>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</si>
  <si>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</si>
  <si>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</si>
  <si>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</si>
  <si>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</si>
  <si>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</si>
  <si>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</si>
  <si>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</si>
  <si>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</si>
  <si>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</si>
  <si>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</si>
  <si>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</si>
  <si>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</si>
  <si>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</si>
  <si>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</si>
  <si>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</si>
  <si>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</si>
  <si>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</si>
  <si>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</si>
  <si>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</si>
  <si>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</si>
  <si>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</si>
  <si>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</si>
  <si>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</si>
  <si>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</si>
  <si>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</si>
  <si>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</si>
  <si>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</si>
  <si>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</si>
  <si>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</si>
  <si>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</si>
  <si>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</si>
  <si>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</si>
  <si>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</si>
  <si>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</si>
  <si>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</si>
  <si>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</si>
  <si>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</si>
  <si>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</si>
  <si>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</si>
  <si>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</si>
  <si>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</si>
  <si>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</si>
  <si>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</si>
  <si>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</si>
  <si>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</si>
  <si>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</si>
  <si>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</si>
  <si>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</si>
  <si>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</si>
  <si>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</si>
  <si>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</si>
  <si>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</si>
  <si>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</si>
  <si>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</si>
  <si>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</si>
  <si>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</si>
  <si>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</si>
  <si>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</si>
  <si>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</si>
  <si>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</si>
  <si>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</si>
  <si>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</si>
  <si>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</si>
  <si>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</si>
  <si>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</si>
  <si>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</si>
  <si>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</si>
  <si>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</si>
  <si>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</si>
  <si>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</si>
  <si>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</si>
  <si>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</si>
  <si>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</si>
  <si>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</si>
  <si>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</si>
  <si>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</si>
  <si>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</si>
  <si>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</si>
  <si>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</si>
  <si>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</si>
  <si>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</si>
  <si>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</si>
  <si>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</si>
  <si>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</si>
  <si>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</si>
  <si>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</si>
  <si>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</si>
  <si>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</si>
  <si>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</si>
  <si>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</si>
  <si>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</si>
  <si>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</si>
  <si>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</si>
  <si>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</si>
  <si>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</si>
  <si>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</si>
  <si>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</si>
  <si>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</si>
  <si>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</si>
  <si>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</si>
  <si>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</si>
  <si>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</si>
  <si>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</si>
  <si>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</si>
  <si>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</si>
  <si>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</si>
  <si>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</si>
  <si>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</si>
  <si>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</si>
  <si>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</si>
  <si>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</si>
  <si>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</si>
  <si>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</si>
  <si>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</si>
  <si>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</si>
  <si>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</si>
  <si>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</si>
  <si>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</si>
  <si>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</si>
  <si>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</si>
  <si>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</si>
  <si>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</si>
  <si>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</si>
  <si>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</si>
  <si>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</si>
  <si>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</si>
  <si>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</si>
  <si>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</si>
  <si>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</si>
  <si>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</si>
  <si>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</si>
  <si>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</si>
  <si>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</si>
  <si>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</si>
  <si>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</si>
  <si>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</si>
  <si>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</si>
  <si>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</si>
  <si>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</si>
  <si>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</si>
  <si>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</si>
  <si>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</si>
  <si>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</si>
  <si>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</si>
  <si>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</si>
  <si>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</si>
  <si>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</si>
  <si>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</si>
  <si>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</si>
  <si>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</si>
  <si>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</si>
  <si>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</si>
  <si>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</si>
  <si>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</si>
  <si>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</si>
  <si>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</si>
  <si>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</si>
  <si>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</si>
  <si>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</si>
  <si>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</si>
  <si>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</si>
  <si>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</si>
  <si>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</si>
  <si>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</si>
  <si>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</si>
  <si>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</si>
  <si>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</si>
  <si>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</si>
  <si>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</si>
  <si>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</si>
  <si>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</si>
  <si>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</si>
  <si>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</si>
  <si>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</si>
  <si>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</si>
  <si>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</si>
  <si>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</si>
  <si>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</si>
  <si>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</si>
  <si>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</si>
  <si>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</si>
  <si>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</si>
  <si>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</si>
  <si>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</si>
  <si>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</si>
  <si>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</si>
  <si>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</si>
  <si>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</si>
  <si>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</si>
  <si>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</si>
  <si>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</si>
  <si>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</si>
  <si>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</si>
  <si>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</si>
  <si>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</si>
  <si>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</si>
  <si>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</si>
  <si>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</si>
  <si>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</si>
  <si>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</si>
  <si>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</si>
  <si>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</si>
  <si>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</si>
  <si>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</si>
  <si>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</si>
  <si>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</si>
  <si>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</si>
  <si>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</si>
  <si>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</si>
  <si>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</si>
  <si>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</si>
  <si>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</si>
  <si>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</si>
  <si>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</si>
  <si>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</si>
  <si>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</si>
  <si>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</si>
  <si>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</si>
  <si>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</si>
  <si>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</si>
  <si>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</si>
  <si>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</si>
  <si>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</si>
  <si>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</si>
  <si>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</si>
  <si>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</si>
  <si>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</si>
  <si>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</si>
  <si>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</si>
  <si>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</si>
  <si>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</si>
  <si>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</si>
  <si>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</si>
  <si>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</si>
  <si>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</si>
  <si>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</si>
  <si>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</si>
  <si>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</si>
  <si>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</si>
  <si>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</si>
  <si>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</si>
  <si>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</si>
  <si>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</si>
  <si>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</si>
  <si>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</si>
  <si>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</si>
  <si>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</si>
  <si>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</si>
  <si>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</si>
  <si>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</si>
  <si>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</si>
  <si>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</si>
  <si>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</si>
  <si>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</si>
  <si>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</si>
  <si>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</si>
  <si>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</si>
  <si>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</si>
  <si>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</si>
  <si>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</si>
  <si>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</si>
  <si>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</si>
  <si>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</si>
  <si>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</si>
  <si>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</si>
  <si>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</si>
  <si>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</si>
  <si>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</si>
  <si>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</si>
  <si>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</si>
  <si>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</si>
  <si>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</si>
  <si>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</si>
  <si>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</si>
  <si>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</si>
  <si>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</si>
  <si>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</si>
  <si>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</si>
  <si>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</si>
  <si>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</si>
  <si>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</si>
  <si>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</si>
  <si>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</si>
  <si>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</si>
  <si>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</si>
  <si>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</si>
  <si>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</si>
  <si>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</si>
  <si>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</si>
  <si>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</si>
  <si>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</si>
  <si>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</si>
  <si>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</si>
  <si>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</si>
  <si>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</si>
  <si>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</si>
  <si>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</si>
  <si>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</si>
  <si>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</si>
  <si>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</si>
  <si>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</si>
  <si>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</si>
  <si>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</si>
  <si>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</si>
  <si>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</si>
  <si>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</si>
  <si>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</si>
  <si>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</si>
  <si>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</si>
  <si>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</si>
  <si>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</si>
  <si>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</si>
  <si>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</si>
  <si>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</si>
  <si>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</si>
  <si>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</si>
  <si>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</si>
  <si>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</si>
  <si>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</si>
  <si>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</si>
  <si>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</si>
  <si>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</si>
  <si>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</si>
  <si>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</si>
  <si>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</si>
  <si>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</si>
  <si>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</si>
  <si>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</si>
  <si>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</si>
  <si>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</si>
  <si>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</si>
  <si>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</si>
  <si>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</si>
  <si>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</si>
  <si>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</si>
  <si>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</si>
  <si>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</si>
  <si>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</si>
  <si>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</si>
  <si>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</si>
  <si>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</si>
  <si>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</si>
  <si>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</si>
  <si>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</si>
  <si>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</si>
  <si>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</si>
  <si>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</si>
  <si>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</si>
  <si>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</si>
  <si>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</si>
  <si>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</si>
  <si>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</si>
  <si>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</si>
  <si>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</si>
  <si>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</si>
  <si>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</si>
  <si>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</si>
  <si>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</si>
  <si>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</si>
  <si>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</si>
  <si>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</si>
  <si>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</si>
  <si>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</si>
  <si>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</si>
  <si>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</si>
  <si>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</si>
  <si>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</si>
  <si>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</si>
  <si>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</si>
  <si>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</si>
  <si>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</si>
  <si>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</si>
  <si>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</si>
  <si>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</si>
  <si>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</si>
  <si>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</si>
  <si>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</si>
  <si>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</si>
  <si>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</si>
  <si>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</si>
  <si>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</si>
  <si>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</si>
  <si>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</si>
  <si>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</si>
  <si>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</si>
  <si>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</si>
  <si>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</si>
  <si>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</si>
  <si>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</si>
  <si>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</si>
  <si>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</si>
  <si>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</si>
  <si>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</si>
  <si>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</si>
  <si>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</si>
  <si>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</si>
  <si>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</si>
  <si>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</si>
  <si>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</si>
  <si>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</si>
  <si>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</si>
  <si>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</si>
  <si>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</si>
  <si>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</si>
  <si>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</si>
  <si>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</si>
  <si>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</si>
  <si>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</si>
  <si>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</si>
  <si>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</si>
  <si>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</si>
  <si>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</si>
  <si>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</si>
  <si>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</si>
  <si>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</si>
  <si>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</si>
  <si>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</si>
  <si>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</si>
  <si>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</si>
  <si>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</si>
  <si>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</si>
  <si>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</si>
  <si>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</si>
  <si>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</si>
  <si>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</si>
  <si>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</si>
  <si>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</si>
  <si>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</si>
  <si>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</si>
  <si>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</si>
  <si>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</si>
  <si>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</si>
  <si>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</si>
  <si>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</si>
  <si>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</si>
  <si>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</si>
  <si>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</si>
  <si>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</si>
  <si>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</si>
  <si>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</si>
  <si>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</si>
  <si>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</si>
  <si>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</si>
  <si>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</si>
  <si>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</si>
  <si>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</si>
  <si>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</si>
  <si>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</si>
  <si>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</si>
  <si>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</si>
  <si>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</si>
  <si>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</si>
  <si>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</si>
  <si>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</si>
  <si>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</si>
  <si>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</si>
  <si>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</si>
  <si>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</si>
  <si>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</si>
  <si>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</si>
  <si>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</si>
  <si>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</si>
  <si>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</si>
  <si>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</si>
  <si>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</si>
  <si>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</si>
  <si>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</si>
  <si>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</si>
  <si>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</si>
  <si>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</si>
  <si>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</si>
  <si>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</si>
  <si>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</si>
  <si>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</si>
  <si>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</si>
  <si>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</si>
  <si>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</si>
  <si>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</si>
  <si>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</si>
  <si>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</si>
  <si>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</si>
  <si>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</si>
  <si>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</si>
  <si>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</si>
  <si>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</si>
  <si>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</si>
  <si>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</si>
  <si>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</si>
  <si>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</si>
  <si>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</si>
  <si>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</si>
  <si>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</si>
  <si>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</si>
  <si>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</si>
  <si>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</si>
  <si>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</si>
  <si>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</si>
  <si>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</si>
  <si>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</si>
  <si>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</si>
  <si>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</si>
  <si>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</si>
  <si>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</si>
  <si>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</si>
  <si>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</si>
  <si>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</si>
  <si>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</si>
  <si>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</si>
  <si>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</si>
  <si>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</si>
  <si>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</si>
  <si>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</si>
  <si>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</si>
  <si>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</si>
  <si>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</si>
  <si>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</si>
  <si>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</si>
  <si>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</si>
  <si>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</si>
  <si>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</si>
  <si>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</si>
  <si>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</si>
  <si>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</si>
  <si>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</si>
  <si>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</si>
  <si>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</si>
  <si>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</si>
  <si>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</si>
  <si>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</si>
  <si>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</si>
  <si>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</si>
  <si>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</si>
  <si>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</si>
  <si>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</si>
  <si>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</si>
  <si>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</si>
  <si>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</si>
  <si>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</si>
  <si>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</si>
  <si>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</si>
  <si>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</si>
  <si>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</si>
  <si>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</si>
  <si>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</si>
  <si>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</si>
  <si>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</si>
  <si>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</si>
  <si>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</si>
  <si>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</si>
  <si>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</si>
  <si>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</si>
  <si>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</si>
  <si>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</si>
  <si>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</si>
  <si>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</si>
  <si>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</si>
  <si>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</si>
  <si>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</si>
  <si>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</si>
  <si>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</si>
  <si>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</si>
  <si>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</si>
  <si>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</si>
  <si>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</si>
  <si>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</si>
  <si>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</si>
  <si>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</si>
  <si>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</si>
  <si>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</si>
  <si>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</si>
  <si>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</si>
  <si>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</si>
  <si>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</si>
  <si>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</si>
  <si>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</si>
  <si>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</si>
  <si>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</si>
  <si>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</si>
  <si>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</si>
  <si>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</si>
  <si>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</si>
  <si>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</si>
  <si>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</si>
  <si>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</si>
  <si>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</si>
  <si>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</si>
  <si>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</si>
  <si>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</si>
  <si>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</si>
  <si>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</si>
  <si>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</si>
  <si>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</si>
  <si>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</si>
  <si>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</si>
  <si>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</si>
  <si>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</si>
  <si>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</si>
  <si>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</si>
  <si>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</si>
  <si>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</si>
  <si>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</si>
  <si>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</si>
  <si>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</si>
  <si>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</si>
  <si>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</si>
  <si>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</si>
  <si>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</si>
  <si>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</si>
  <si>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</si>
  <si>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</si>
  <si>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</si>
  <si>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</si>
  <si>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</si>
  <si>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</si>
  <si>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</si>
  <si>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</si>
  <si>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</si>
  <si>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</si>
  <si>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</si>
  <si>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</si>
  <si>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</si>
  <si>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</si>
  <si>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</si>
  <si>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</si>
  <si>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</si>
  <si>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</si>
  <si>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</si>
  <si>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</si>
  <si>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</si>
  <si>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</si>
  <si>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</si>
  <si>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</si>
  <si>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</si>
  <si>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</si>
  <si>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</si>
  <si>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</si>
  <si>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</si>
  <si>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</si>
  <si>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</si>
  <si>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</si>
  <si>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</si>
  <si>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</si>
  <si>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</si>
  <si>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</si>
  <si>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</si>
  <si>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</si>
  <si>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</si>
  <si>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</si>
  <si>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</si>
  <si>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</si>
  <si>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</si>
  <si>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</si>
  <si>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</si>
  <si>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</si>
  <si>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</si>
  <si>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</si>
  <si>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</si>
  <si>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</si>
  <si>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</si>
  <si>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</si>
  <si>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</si>
  <si>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</si>
  <si>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</si>
  <si>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</si>
  <si>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</si>
  <si>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</si>
  <si>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</si>
  <si>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</si>
  <si>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</si>
  <si>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</si>
  <si>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</si>
  <si>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</si>
  <si>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</si>
  <si>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</si>
  <si>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</si>
  <si>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</si>
  <si>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</si>
  <si>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</si>
  <si>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</si>
  <si>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</si>
  <si>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</si>
  <si>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</si>
  <si>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</si>
  <si>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</si>
  <si>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</si>
  <si>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</si>
  <si>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</si>
  <si>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</si>
  <si>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</si>
  <si>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</si>
  <si>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</si>
  <si>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</si>
  <si>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</si>
  <si>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</si>
  <si>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</si>
  <si>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</si>
  <si>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</si>
  <si>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</si>
  <si>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</si>
  <si>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</si>
  <si>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</si>
  <si>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</si>
  <si>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</si>
  <si>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</si>
  <si>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</si>
  <si>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</si>
  <si>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</si>
  <si>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</si>
  <si>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</si>
  <si>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</si>
  <si>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</si>
  <si>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</si>
  <si>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</si>
  <si>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</si>
  <si>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</si>
  <si>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</si>
  <si>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</si>
  <si>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</si>
  <si>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</si>
  <si>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</si>
  <si>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</si>
  <si>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</si>
  <si>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</si>
  <si>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</si>
  <si>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</si>
  <si>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</si>
  <si>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</si>
  <si>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</si>
  <si>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</si>
  <si>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</si>
  <si>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</si>
  <si>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</si>
  <si>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</si>
  <si>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</si>
  <si>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</si>
  <si>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</si>
  <si>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</si>
  <si>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</si>
  <si>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</si>
  <si>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</si>
  <si>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</si>
  <si>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</si>
  <si>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</si>
  <si>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</si>
  <si>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</si>
  <si>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</si>
  <si>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</si>
  <si>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</si>
  <si>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</si>
  <si>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</si>
  <si>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</si>
  <si>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</si>
  <si>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</si>
  <si>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</si>
  <si>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</si>
  <si>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</si>
  <si>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</si>
  <si>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</si>
  <si>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</si>
  <si>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</si>
  <si>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</si>
  <si>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</si>
  <si>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</si>
  <si>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</si>
  <si>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</si>
  <si>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</si>
  <si>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</si>
  <si>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</si>
  <si>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</si>
  <si>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</si>
  <si>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</si>
  <si>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</si>
  <si>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</si>
  <si>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</si>
  <si>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</si>
  <si>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</si>
  <si>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</si>
  <si>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</si>
  <si>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</si>
  <si>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</si>
  <si>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</si>
  <si>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</si>
  <si>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</si>
  <si>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</si>
  <si>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</si>
  <si>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</si>
  <si>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</si>
  <si>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</si>
  <si>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</si>
  <si>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</si>
  <si>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</si>
  <si>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</si>
  <si>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</si>
  <si>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</si>
  <si>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</si>
  <si>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</si>
  <si>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</si>
  <si>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</si>
  <si>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</si>
  <si>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</si>
  <si>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</si>
  <si>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</si>
  <si>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</si>
  <si>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</si>
  <si>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</si>
  <si>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</si>
  <si>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</si>
  <si>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</si>
  <si>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</si>
  <si>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</si>
  <si>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</si>
  <si>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</si>
  <si>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</si>
  <si>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</si>
  <si>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</si>
  <si>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</si>
  <si>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</si>
  <si>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</si>
  <si>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</si>
  <si>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</si>
  <si>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</si>
  <si>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</si>
  <si>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</si>
  <si>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</si>
  <si>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</si>
  <si>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</si>
  <si>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</si>
  <si>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</si>
  <si>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</si>
  <si>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</si>
  <si>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</si>
  <si>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</si>
  <si>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</si>
  <si>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</si>
  <si>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</si>
  <si>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</si>
  <si>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</si>
  <si>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</si>
  <si>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</si>
  <si>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</si>
  <si>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</si>
  <si>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</si>
  <si>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</si>
  <si>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</si>
  <si>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</si>
  <si>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</si>
  <si>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</si>
  <si>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</si>
  <si>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</si>
  <si>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</si>
  <si>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</si>
  <si>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</si>
  <si>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</si>
  <si>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</si>
  <si>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</si>
  <si>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</si>
  <si>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</si>
  <si>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</si>
  <si>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</si>
  <si>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</si>
  <si>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</si>
  <si>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</si>
  <si>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</si>
  <si>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</si>
  <si>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</si>
  <si>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</si>
  <si>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</si>
  <si>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</si>
  <si>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</si>
  <si>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</si>
  <si>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</si>
  <si>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</si>
  <si>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</si>
  <si>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</si>
  <si>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</si>
  <si>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</si>
  <si>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</si>
  <si>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</si>
  <si>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</si>
  <si>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</si>
  <si>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</si>
  <si>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</si>
  <si>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</si>
  <si>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</si>
  <si>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</si>
  <si>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</si>
  <si>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</si>
  <si>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</si>
  <si>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</si>
  <si>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</si>
  <si>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</si>
  <si>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</si>
  <si>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</si>
  <si>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</si>
  <si>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</si>
  <si>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</si>
  <si>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</si>
  <si>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</si>
  <si>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</si>
  <si>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</si>
  <si>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</si>
  <si>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</si>
  <si>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</si>
  <si>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</si>
  <si>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</si>
  <si>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</si>
  <si>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</si>
  <si>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</si>
  <si>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</si>
  <si>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</si>
  <si>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</si>
  <si>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</si>
  <si>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</si>
  <si>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</si>
  <si>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</si>
  <si>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</si>
  <si>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</si>
  <si>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</si>
  <si>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</si>
  <si>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</si>
  <si>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</si>
  <si>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</si>
  <si>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</si>
  <si>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</si>
  <si>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</si>
  <si>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</si>
  <si>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</si>
  <si>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</si>
  <si>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</si>
  <si>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</si>
  <si>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</si>
  <si>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</si>
  <si>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</si>
  <si>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</si>
  <si>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</si>
  <si>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</si>
  <si>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</si>
  <si>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</si>
  <si>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</si>
  <si>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</si>
  <si>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</si>
  <si>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</si>
  <si>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</si>
  <si>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</si>
  <si>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</si>
  <si>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</si>
  <si>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</si>
  <si>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</si>
  <si>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</si>
  <si>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</si>
  <si>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</si>
  <si>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</si>
  <si>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</si>
  <si>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</si>
  <si>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</si>
  <si>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</si>
  <si>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</si>
  <si>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</si>
  <si>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</si>
  <si>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</si>
  <si>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</si>
  <si>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</si>
  <si>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</si>
  <si>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</si>
  <si>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</si>
  <si>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</si>
  <si>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</si>
  <si>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</si>
  <si>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</si>
  <si>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</si>
  <si>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</si>
  <si>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</si>
  <si>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</si>
  <si>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</si>
  <si>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</si>
  <si>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</si>
  <si>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</si>
  <si>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</si>
  <si>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</si>
  <si>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</si>
  <si>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</si>
  <si>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</si>
  <si>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</si>
  <si>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</si>
  <si>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</si>
  <si>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</si>
  <si>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</si>
  <si>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</si>
  <si>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</si>
  <si>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</si>
  <si>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</si>
  <si>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</si>
  <si>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</si>
  <si>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</si>
  <si>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</si>
  <si>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</si>
  <si>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</si>
  <si>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</si>
  <si>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</si>
  <si>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</si>
  <si>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</si>
  <si>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</si>
  <si>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</si>
  <si>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</si>
  <si>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</si>
  <si>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</si>
  <si>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</si>
  <si>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</si>
  <si>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</si>
  <si>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</si>
  <si>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</si>
  <si>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</si>
  <si>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</si>
  <si>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</si>
  <si>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</si>
  <si>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</si>
  <si>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</si>
  <si>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</si>
  <si>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</si>
  <si>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</si>
  <si>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</si>
  <si>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</si>
  <si>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</si>
  <si>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</si>
  <si>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</si>
  <si>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</si>
  <si>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</si>
  <si>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</si>
  <si>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</si>
  <si>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</si>
  <si>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</si>
  <si>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</si>
  <si>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</si>
  <si>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</si>
  <si>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</si>
  <si>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</si>
  <si>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</si>
  <si>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</si>
  <si>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</si>
  <si>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</si>
  <si>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</si>
  <si>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</si>
  <si>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</si>
  <si>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</si>
  <si>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</si>
  <si>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</si>
  <si>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</si>
  <si>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</si>
  <si>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</si>
  <si>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</si>
  <si>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</si>
  <si>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</si>
  <si>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</si>
  <si>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</si>
  <si>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</si>
  <si>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</si>
  <si>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</si>
  <si>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</si>
  <si>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</si>
  <si>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</si>
  <si>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</si>
  <si>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</si>
  <si>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</si>
  <si>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</si>
  <si>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</si>
  <si>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</si>
  <si>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</si>
  <si>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</si>
  <si>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</si>
  <si>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</si>
  <si>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</si>
  <si>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</si>
  <si>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</si>
  <si>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</si>
  <si>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</si>
  <si>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</si>
  <si>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</si>
  <si>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</si>
  <si>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</si>
  <si>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</si>
  <si>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</si>
  <si>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</si>
  <si>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</si>
  <si>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</si>
  <si>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</si>
  <si>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</si>
  <si>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</si>
  <si>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</si>
  <si>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</si>
  <si>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</si>
  <si>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</si>
  <si>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</si>
  <si>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</si>
  <si>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</si>
  <si>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</si>
  <si>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</si>
  <si>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</si>
  <si>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</si>
  <si>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</si>
  <si>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</si>
  <si>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</si>
  <si>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</si>
  <si>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</si>
  <si>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</si>
  <si>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</si>
  <si>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</si>
  <si>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</si>
  <si>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</si>
  <si>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</si>
  <si>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</si>
  <si>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</si>
  <si>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</si>
  <si>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</si>
  <si>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</si>
  <si>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</si>
  <si>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</si>
  <si>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</si>
  <si>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</si>
  <si>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</si>
  <si>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</si>
  <si>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</si>
  <si>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</si>
  <si>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</si>
  <si>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</si>
  <si>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</si>
  <si>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</si>
  <si>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</si>
  <si>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</si>
  <si>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</si>
  <si>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</si>
  <si>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</si>
  <si>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</si>
  <si>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</si>
  <si>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</si>
  <si>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</si>
  <si>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</si>
  <si>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</si>
  <si>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</si>
  <si>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</si>
  <si>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</si>
  <si>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</si>
  <si>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</si>
  <si>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</si>
  <si>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</si>
  <si>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</si>
  <si>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</si>
  <si>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</si>
  <si>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</si>
  <si>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</si>
  <si>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</si>
  <si>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</si>
  <si>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</si>
  <si>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</si>
  <si>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</si>
  <si>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</si>
  <si>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</si>
  <si>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</si>
  <si>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</si>
  <si>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</si>
  <si>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</si>
  <si>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</si>
  <si>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</si>
  <si>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</si>
  <si>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</si>
  <si>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</si>
  <si>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</si>
  <si>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</si>
  <si>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</si>
  <si>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</si>
  <si>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</si>
  <si>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</si>
  <si>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</si>
  <si>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</si>
  <si>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</si>
  <si>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</si>
  <si>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</si>
  <si>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</si>
  <si>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</si>
  <si>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</si>
  <si>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</si>
  <si>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</si>
  <si>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</si>
  <si>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</si>
  <si>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</si>
  <si>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</si>
  <si>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</si>
  <si>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</si>
  <si>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</si>
  <si>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</si>
  <si>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</si>
  <si>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</si>
  <si>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</si>
  <si>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</si>
  <si>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</si>
  <si>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</si>
  <si>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</si>
  <si>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</si>
  <si>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</si>
  <si>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</si>
  <si>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</si>
  <si>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</si>
  <si>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</si>
  <si>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</si>
  <si>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</si>
  <si>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</si>
  <si>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</si>
  <si>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</si>
  <si>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</si>
  <si>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</si>
  <si>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</si>
  <si>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</si>
  <si>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</si>
  <si>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</si>
  <si>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</si>
  <si>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</si>
  <si>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</si>
  <si>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</si>
  <si>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</si>
  <si>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</si>
  <si>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</si>
  <si>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</si>
  <si>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</si>
  <si>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</si>
  <si>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</si>
  <si>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</si>
  <si>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</si>
  <si>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</si>
  <si>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</si>
  <si>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</si>
  <si>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</si>
  <si>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</si>
  <si>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</si>
  <si>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</si>
  <si>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</si>
  <si>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</si>
  <si>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</si>
  <si>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</si>
  <si>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</si>
  <si>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</si>
  <si>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</si>
  <si>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</si>
  <si>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</si>
  <si>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</si>
  <si>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</si>
  <si>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</si>
  <si>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</si>
  <si>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</si>
  <si>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</si>
  <si>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</si>
  <si>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</si>
  <si>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</si>
  <si>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</si>
  <si>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</si>
  <si>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</si>
  <si>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</si>
  <si>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</si>
  <si>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</si>
  <si>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</si>
  <si>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</si>
  <si>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</si>
  <si>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</si>
  <si>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</si>
  <si>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</si>
  <si>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</si>
  <si>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</si>
  <si>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</si>
  <si>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</si>
  <si>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</si>
  <si>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</si>
  <si>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</si>
  <si>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</si>
  <si>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</si>
  <si>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</si>
  <si>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</si>
  <si>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</si>
  <si>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</si>
  <si>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</si>
  <si>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</si>
  <si>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</si>
  <si>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</si>
  <si>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</si>
  <si>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</si>
  <si>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</si>
  <si>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</si>
  <si>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</si>
  <si>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</si>
  <si>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</si>
  <si>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</si>
  <si>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</si>
  <si>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</si>
  <si>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</si>
  <si>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</si>
  <si>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</si>
  <si>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</si>
  <si>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</si>
  <si>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</si>
  <si>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</si>
  <si>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</si>
  <si>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</si>
  <si>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</si>
  <si>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</si>
  <si>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</si>
  <si>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</si>
  <si>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</si>
  <si>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</si>
  <si>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</si>
  <si>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</si>
  <si>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</si>
  <si>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</si>
  <si>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</si>
  <si>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</si>
  <si>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</si>
  <si>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</si>
  <si>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</si>
  <si>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</si>
  <si>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</si>
  <si>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</si>
  <si>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</si>
  <si>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</si>
  <si>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</si>
  <si>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</si>
  <si>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</si>
  <si>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</si>
  <si>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</si>
  <si>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</si>
  <si>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</si>
  <si>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</si>
  <si>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</si>
  <si>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</si>
  <si>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</si>
  <si>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</si>
  <si>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</si>
  <si>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</si>
  <si>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</si>
  <si>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</si>
  <si>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</si>
  <si>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</si>
  <si>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</si>
  <si>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</si>
  <si>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</si>
  <si>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</si>
  <si>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</si>
  <si>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</si>
  <si>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</si>
  <si>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</si>
  <si>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</si>
  <si>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</si>
  <si>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</si>
  <si>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</si>
  <si>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</si>
  <si>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</si>
  <si>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</si>
  <si>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</si>
  <si>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</si>
  <si>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</si>
  <si>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</si>
  <si>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</si>
  <si>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</si>
  <si>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</si>
  <si>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</si>
  <si>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</si>
  <si>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</si>
  <si>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</si>
  <si>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</si>
  <si>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</si>
  <si>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</si>
  <si>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</si>
  <si>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</si>
  <si>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</si>
  <si>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</si>
  <si>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</si>
  <si>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</si>
  <si>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</si>
  <si>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</si>
  <si>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</si>
  <si>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</si>
  <si>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</si>
  <si>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</si>
  <si>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</si>
  <si>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</si>
  <si>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</si>
  <si>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</si>
  <si>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</si>
  <si>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</si>
  <si>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</si>
  <si>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</si>
  <si>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</si>
  <si>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</si>
  <si>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</si>
  <si>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</si>
  <si>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</si>
  <si>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</si>
  <si>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</si>
  <si>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</si>
  <si>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</si>
  <si>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</si>
  <si>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</si>
  <si>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</si>
  <si>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</si>
  <si>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</si>
  <si>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</si>
  <si>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</si>
  <si>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</si>
  <si>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</si>
  <si>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</si>
  <si>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</si>
  <si>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</si>
  <si>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</si>
  <si>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</si>
  <si>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</si>
  <si>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</si>
  <si>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</si>
  <si>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</si>
  <si>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</si>
  <si>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</si>
  <si>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</si>
  <si>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</si>
  <si>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</si>
  <si>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</si>
  <si>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</si>
  <si>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</si>
  <si>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</si>
  <si>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</si>
  <si>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</si>
  <si>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</si>
  <si>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</si>
  <si>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</si>
  <si>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</si>
  <si>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</si>
  <si>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</si>
  <si>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</si>
  <si>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</si>
  <si>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</si>
  <si>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</si>
  <si>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</si>
  <si>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</si>
  <si>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</si>
  <si>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</si>
  <si>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</si>
  <si>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</si>
  <si>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</si>
  <si>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</si>
  <si>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</si>
  <si>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</si>
  <si>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</si>
  <si>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</si>
  <si>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</si>
  <si>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</si>
  <si>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</si>
  <si>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</si>
  <si>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</si>
  <si>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</si>
  <si>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</si>
  <si>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</si>
  <si>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</si>
  <si>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</si>
  <si>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</si>
  <si>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</si>
  <si>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</si>
  <si>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</si>
  <si>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</si>
  <si>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</si>
  <si>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</si>
  <si>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</si>
  <si>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</si>
  <si>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</si>
  <si>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</si>
  <si>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</si>
  <si>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</si>
  <si>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</si>
  <si>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</si>
  <si>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</si>
  <si>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</si>
  <si>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</si>
  <si>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</si>
  <si>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</si>
  <si>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</si>
  <si>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</si>
  <si>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</si>
  <si>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</si>
  <si>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</si>
  <si>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</si>
  <si>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</si>
  <si>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</si>
  <si>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</si>
  <si>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</si>
  <si>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</si>
  <si>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</si>
  <si>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</si>
  <si>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</si>
  <si>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</si>
  <si>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</si>
  <si>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</si>
  <si>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</si>
  <si>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</si>
  <si>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</si>
  <si>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</si>
  <si>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</si>
  <si>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</si>
  <si>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</si>
  <si>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</si>
  <si>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</si>
  <si>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</si>
  <si>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</si>
  <si>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</si>
  <si>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</si>
  <si>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</si>
  <si>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</si>
  <si>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</si>
  <si>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</si>
  <si>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</si>
  <si>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</si>
  <si>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</si>
  <si>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</si>
  <si>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</si>
  <si>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</si>
  <si>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</si>
  <si>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</si>
  <si>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</si>
  <si>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</si>
  <si>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</si>
  <si>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</si>
  <si>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</si>
  <si>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</si>
  <si>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</si>
  <si>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</si>
  <si>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</si>
  <si>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</si>
  <si>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</si>
  <si>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</si>
  <si>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</si>
  <si>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</si>
  <si>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</si>
  <si>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</si>
  <si>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</si>
  <si>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</si>
  <si>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</si>
  <si>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</si>
  <si>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</si>
  <si>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</si>
  <si>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</si>
  <si>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</si>
  <si>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</si>
  <si>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</si>
  <si>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</si>
  <si>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</si>
  <si>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</si>
  <si>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</si>
  <si>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</si>
  <si>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</si>
  <si>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</si>
  <si>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</si>
  <si>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</si>
  <si>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</si>
  <si>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</si>
  <si>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</si>
  <si>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</si>
  <si>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</si>
  <si>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</si>
  <si>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</si>
  <si>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</si>
  <si>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</si>
  <si>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</si>
  <si>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</si>
  <si>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</si>
  <si>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</si>
  <si>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</si>
  <si>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</si>
  <si>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</si>
  <si>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</si>
  <si>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</si>
  <si>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</si>
  <si>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</si>
  <si>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</si>
  <si>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</si>
  <si>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</si>
  <si>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</si>
  <si>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</si>
  <si>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</si>
  <si>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</si>
  <si>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</si>
  <si>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</si>
  <si>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</si>
  <si>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</si>
  <si>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</si>
  <si>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</si>
  <si>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</si>
  <si>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</si>
  <si>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</si>
  <si>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</si>
  <si>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</si>
  <si>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</si>
  <si>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</si>
  <si>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</si>
  <si>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</si>
  <si>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</si>
  <si>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</si>
  <si>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</si>
  <si>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</si>
  <si>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</si>
  <si>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</si>
  <si>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</si>
  <si>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</si>
  <si>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</si>
  <si>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</si>
  <si>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</si>
  <si>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</si>
  <si>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</si>
  <si>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</si>
  <si>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</si>
  <si>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</si>
  <si>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</si>
  <si>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</si>
  <si>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</si>
  <si>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</si>
  <si>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</si>
  <si>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</si>
  <si>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</si>
  <si>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</si>
  <si>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</si>
  <si>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</si>
  <si>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</si>
  <si>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</si>
  <si>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</si>
  <si>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</si>
  <si>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</si>
  <si>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</si>
  <si>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</si>
  <si>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</si>
  <si>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</si>
  <si>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</si>
  <si>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</si>
  <si>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</si>
  <si>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</si>
  <si>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</si>
  <si>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</si>
  <si>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</si>
  <si>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</si>
  <si>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</si>
  <si>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</si>
  <si>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</si>
  <si>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</si>
  <si>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</si>
  <si>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</si>
  <si>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</si>
  <si>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</si>
  <si>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</si>
  <si>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</si>
  <si>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</si>
  <si>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</si>
  <si>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</si>
  <si>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</si>
  <si>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</si>
  <si>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</si>
  <si>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</si>
  <si>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</si>
  <si>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</si>
  <si>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</si>
  <si>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</si>
  <si>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</si>
  <si>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</si>
  <si>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</si>
  <si>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</si>
  <si>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</si>
  <si>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</si>
  <si>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</si>
  <si>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</si>
  <si>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</si>
  <si>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</si>
  <si>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</si>
  <si>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</si>
  <si>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</si>
  <si>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</si>
  <si>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</si>
  <si>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</si>
  <si>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</si>
  <si>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</si>
  <si>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</si>
  <si>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</si>
  <si>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</si>
  <si>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</si>
  <si>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</si>
  <si>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</si>
  <si>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</si>
  <si>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</si>
  <si>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</si>
  <si>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</si>
  <si>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</si>
  <si>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</si>
  <si>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</si>
  <si>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</si>
  <si>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</si>
  <si>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</si>
  <si>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</si>
  <si>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</si>
  <si>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</si>
  <si>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</si>
  <si>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</si>
  <si>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</si>
  <si>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</si>
  <si>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</si>
  <si>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</si>
  <si>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</si>
  <si>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</si>
  <si>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</si>
  <si>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</si>
  <si>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</si>
  <si>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</si>
  <si>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</si>
  <si>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</si>
  <si>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</si>
  <si>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</si>
  <si>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</si>
  <si>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</si>
  <si>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</si>
  <si>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</si>
  <si>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</si>
  <si>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</si>
  <si>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</si>
  <si>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</si>
  <si>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</si>
  <si>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</si>
  <si>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</si>
  <si>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</si>
  <si>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</si>
  <si>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</si>
  <si>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</si>
  <si>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</si>
  <si>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</si>
  <si>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</si>
  <si>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</si>
  <si>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</si>
  <si>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</si>
  <si>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</si>
  <si>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</si>
  <si>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</si>
  <si>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</si>
  <si>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</si>
  <si>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</si>
  <si>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</si>
  <si>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</si>
  <si>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</si>
  <si>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</si>
  <si>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</si>
  <si>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</si>
  <si>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</si>
  <si>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</si>
  <si>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</si>
  <si>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</si>
  <si>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</si>
  <si>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</si>
  <si>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</si>
  <si>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</si>
  <si>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</si>
  <si>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</si>
  <si>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</si>
  <si>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</si>
  <si>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</si>
  <si>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</si>
  <si>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</si>
  <si>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</si>
  <si>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</si>
  <si>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</si>
  <si>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</si>
  <si>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</si>
  <si>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</si>
  <si>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</si>
  <si>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</si>
  <si>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</si>
  <si>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</si>
  <si>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</si>
  <si>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</si>
  <si>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</si>
  <si>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</si>
  <si>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</si>
  <si>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</si>
  <si>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</si>
  <si>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</si>
  <si>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</si>
  <si>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</si>
  <si>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</si>
  <si>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</si>
  <si>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</si>
  <si>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</si>
  <si>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</si>
  <si>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</si>
  <si>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</si>
  <si>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</si>
  <si>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</si>
  <si>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</si>
  <si>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</si>
  <si>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</si>
  <si>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</si>
  <si>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</si>
  <si>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</si>
  <si>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</si>
  <si>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</si>
  <si>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</si>
  <si>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</si>
  <si>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</si>
  <si>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</si>
  <si>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</si>
  <si>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</si>
  <si>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</si>
  <si>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</si>
  <si>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</si>
  <si>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</si>
  <si>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</si>
  <si>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</si>
  <si>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</si>
  <si>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</si>
  <si>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</si>
  <si>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</si>
  <si>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</si>
  <si>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</si>
  <si>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</si>
  <si>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</si>
  <si>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</si>
  <si>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</si>
  <si>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</si>
  <si>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</si>
  <si>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</si>
  <si>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</si>
  <si>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</si>
  <si>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</si>
  <si>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</si>
  <si>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</si>
  <si>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</si>
  <si>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</si>
  <si>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</si>
  <si>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</si>
  <si>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</si>
  <si>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</si>
  <si>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</si>
  <si>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</si>
  <si>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</si>
  <si>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</si>
  <si>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</si>
  <si>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</si>
  <si>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</si>
  <si>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</si>
  <si>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</si>
  <si>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</si>
  <si>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</si>
  <si>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</si>
  <si>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</si>
  <si>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</si>
  <si>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</si>
  <si>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</si>
  <si>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</si>
  <si>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</si>
  <si>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</si>
  <si>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</si>
  <si>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</si>
  <si>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</si>
  <si>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</si>
  <si>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</si>
  <si>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</si>
  <si>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</si>
  <si>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</si>
  <si>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</si>
  <si>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</si>
  <si>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</si>
  <si>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</si>
  <si>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</si>
  <si>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</si>
  <si>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</si>
  <si>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</si>
  <si>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</si>
  <si>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</si>
  <si>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</si>
  <si>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</si>
  <si>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</si>
  <si>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</si>
  <si>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</si>
  <si>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</si>
  <si>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</si>
  <si>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</si>
  <si>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</si>
  <si>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</si>
  <si>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</si>
  <si>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</si>
  <si>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</si>
  <si>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</si>
  <si>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</si>
  <si>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</si>
  <si>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</si>
  <si>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</si>
  <si>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</si>
  <si>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</si>
  <si>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</si>
  <si>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</si>
  <si>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</si>
  <si>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</si>
  <si>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</si>
  <si>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</si>
  <si>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</si>
  <si>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</si>
  <si>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</si>
  <si>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</si>
  <si>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</si>
  <si>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</si>
  <si>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</si>
  <si>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</si>
  <si>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</si>
  <si>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</si>
  <si>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</si>
  <si>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</si>
  <si>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</si>
  <si>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</si>
  <si>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</si>
  <si>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</si>
  <si>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</si>
  <si>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</si>
  <si>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</si>
  <si>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</si>
  <si>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</si>
  <si>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</si>
  <si>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</si>
  <si>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</si>
  <si>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</si>
  <si>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</si>
  <si>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</si>
  <si>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</si>
  <si>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</si>
  <si>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</si>
  <si>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</si>
  <si>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</si>
  <si>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</si>
  <si>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</si>
  <si>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</si>
  <si>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</si>
  <si>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</si>
  <si>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</si>
  <si>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</si>
  <si>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</si>
  <si>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</si>
  <si>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</si>
  <si>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</si>
  <si>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</si>
  <si>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</si>
  <si>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</si>
  <si>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</si>
  <si>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</si>
  <si>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</si>
  <si>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</si>
  <si>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</si>
  <si>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</si>
  <si>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</si>
  <si>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</si>
  <si>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</si>
  <si>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</si>
  <si>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</si>
  <si>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</si>
  <si>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</si>
  <si>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</si>
  <si>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</si>
  <si>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</si>
  <si>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</si>
  <si>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</si>
  <si>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</si>
  <si>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</si>
  <si>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</si>
  <si>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</si>
  <si>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</si>
  <si>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</si>
  <si>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</si>
  <si>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</si>
  <si>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</si>
  <si>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</si>
  <si>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</si>
  <si>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</si>
  <si>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</si>
  <si>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</si>
  <si>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</si>
  <si>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</si>
  <si>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</si>
  <si>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</si>
  <si>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</si>
  <si>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</si>
  <si>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</si>
  <si>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</si>
  <si>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</si>
  <si>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</si>
  <si>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</si>
  <si>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</si>
  <si>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</si>
  <si>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</si>
  <si>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</si>
  <si>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</si>
  <si>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</si>
  <si>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</si>
  <si>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</si>
  <si>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</si>
  <si>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</si>
  <si>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</si>
  <si>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</si>
  <si>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</si>
  <si>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</si>
  <si>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</si>
  <si>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</si>
  <si>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</si>
  <si>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</si>
  <si>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</si>
  <si>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</si>
  <si>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</si>
  <si>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</si>
  <si>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</si>
  <si>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</si>
  <si>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</si>
  <si>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</si>
  <si>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</si>
  <si>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</si>
  <si>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</si>
  <si>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</si>
  <si>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</si>
  <si>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</si>
  <si>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</si>
  <si>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</si>
  <si>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</si>
  <si>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</si>
  <si>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</si>
  <si>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</si>
  <si>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</si>
  <si>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</si>
  <si>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</si>
  <si>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</si>
  <si>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</si>
  <si>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</si>
  <si>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</si>
  <si>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</si>
  <si>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</si>
  <si>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</si>
  <si>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</si>
  <si>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</si>
  <si>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</si>
  <si>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</si>
  <si>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</si>
  <si>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</si>
  <si>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</si>
  <si>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</si>
  <si>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</si>
  <si>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</si>
  <si>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</si>
  <si>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</si>
  <si>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</si>
  <si>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</si>
  <si>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</si>
  <si>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</si>
  <si>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</si>
  <si>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</si>
  <si>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</si>
  <si>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</si>
  <si>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</si>
  <si>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</si>
  <si>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</si>
  <si>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</si>
  <si>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</si>
  <si>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</si>
  <si>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</si>
  <si>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</si>
  <si>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</si>
  <si>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</si>
  <si>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</si>
  <si>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</si>
  <si>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</si>
  <si>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</si>
  <si>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</si>
  <si>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</si>
  <si>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</si>
  <si>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</si>
  <si>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</si>
  <si>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</si>
  <si>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</si>
  <si>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</si>
  <si>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</si>
  <si>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</si>
  <si>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</si>
  <si>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</si>
  <si>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</si>
  <si>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</si>
  <si>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</si>
  <si>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</si>
  <si>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</si>
  <si>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</si>
  <si>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</si>
  <si>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</si>
  <si>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</si>
  <si>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</si>
  <si>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</si>
  <si>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</si>
  <si>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</si>
  <si>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</si>
  <si>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</si>
  <si>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</si>
  <si>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</si>
  <si>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</si>
  <si>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</si>
  <si>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</si>
  <si>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</si>
  <si>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</si>
  <si>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</si>
  <si>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</si>
  <si>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</si>
  <si>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</si>
  <si>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</si>
  <si>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</si>
  <si>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</si>
  <si>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</si>
  <si>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</si>
  <si>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</si>
  <si>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</si>
  <si>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</si>
  <si>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</si>
  <si>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</si>
  <si>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</si>
  <si>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</si>
  <si>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</si>
  <si>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</si>
  <si>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</si>
  <si>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</si>
  <si>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</si>
  <si>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</si>
  <si>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</si>
  <si>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</si>
  <si>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</si>
  <si>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</si>
  <si>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</si>
  <si>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</si>
  <si>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</si>
  <si>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</si>
  <si>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</si>
  <si>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</si>
  <si>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</si>
  <si>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</si>
  <si>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</si>
  <si>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</si>
  <si>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</si>
  <si>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</si>
  <si>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</si>
  <si>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</si>
  <si>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</si>
  <si>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</si>
  <si>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</si>
  <si>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</si>
  <si>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</si>
  <si>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</si>
  <si>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</si>
  <si>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</si>
  <si>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</si>
  <si>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</si>
  <si>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</si>
  <si>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</si>
  <si>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</si>
  <si>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</si>
  <si>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</si>
  <si>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</si>
  <si>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</si>
  <si>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</si>
  <si>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</si>
  <si>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</si>
  <si>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</si>
  <si>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</si>
  <si>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</si>
  <si>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</si>
  <si>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</si>
  <si>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</si>
  <si>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</si>
  <si>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</si>
  <si>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</si>
  <si>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</si>
  <si>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</si>
  <si>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</si>
  <si>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</si>
  <si>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</si>
  <si>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</si>
  <si>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</si>
  <si>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</si>
  <si>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</si>
  <si>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</si>
  <si>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</si>
  <si>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</si>
  <si>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</si>
  <si>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</si>
  <si>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</si>
  <si>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</si>
  <si>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</si>
  <si>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</si>
  <si>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</si>
  <si>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</si>
  <si>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</si>
  <si>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</si>
  <si>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</si>
  <si>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</si>
  <si>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</si>
  <si>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</si>
  <si>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</si>
  <si>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</si>
  <si>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</si>
  <si>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</si>
  <si>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</si>
  <si>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</si>
  <si>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</si>
  <si>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</si>
  <si>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</si>
  <si>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</si>
  <si>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</si>
  <si>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</si>
  <si>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</si>
  <si>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</si>
  <si>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</si>
  <si>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</si>
  <si>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</si>
  <si>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</si>
  <si>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</si>
  <si>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</si>
  <si>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</si>
  <si>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</si>
  <si>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</si>
  <si>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</si>
  <si>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</si>
  <si>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</si>
  <si>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</si>
  <si>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</si>
  <si>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</si>
  <si>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</si>
  <si>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</si>
  <si>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</si>
  <si>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</si>
  <si>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</si>
  <si>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</si>
  <si>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</si>
  <si>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</si>
  <si>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</si>
  <si>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</si>
  <si>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</si>
  <si>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</si>
  <si>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</si>
  <si>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</si>
  <si>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</si>
  <si>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</si>
  <si>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</si>
  <si>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</si>
  <si>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</si>
  <si>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</si>
  <si>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</si>
  <si>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</si>
  <si>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</si>
  <si>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</si>
  <si>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</si>
  <si>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</si>
  <si>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</si>
  <si>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</si>
  <si>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</si>
  <si>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</si>
  <si>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</si>
  <si>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</si>
  <si>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</si>
  <si>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</si>
  <si>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</si>
  <si>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</si>
  <si>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</si>
  <si>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</si>
  <si>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</si>
  <si>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</si>
  <si>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</si>
  <si>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</si>
  <si>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</si>
  <si>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</si>
  <si>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</si>
  <si>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</si>
  <si>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</si>
  <si>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</si>
  <si>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</si>
  <si>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</si>
  <si>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</si>
  <si>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</si>
  <si>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</si>
  <si>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</si>
  <si>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</si>
  <si>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</si>
  <si>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</si>
  <si>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</si>
  <si>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</si>
  <si>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</si>
  <si>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</si>
  <si>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</si>
  <si>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</si>
  <si>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</si>
  <si>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</si>
  <si>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</si>
  <si>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</si>
  <si>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</si>
  <si>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</si>
  <si>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</si>
  <si>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</si>
  <si>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</si>
  <si>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</si>
  <si>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</si>
  <si>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</si>
  <si>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</si>
  <si>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</si>
  <si>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</si>
  <si>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</si>
  <si>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</si>
  <si>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</si>
  <si>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</si>
  <si>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</si>
  <si>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</si>
  <si>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</si>
  <si>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</si>
  <si>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</si>
  <si>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</si>
  <si>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</si>
  <si>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</si>
  <si>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</si>
  <si>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</si>
  <si>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</si>
  <si>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</si>
  <si>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</si>
  <si>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</si>
  <si>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</si>
  <si>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</si>
  <si>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</si>
  <si>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</si>
  <si>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</si>
  <si>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</si>
  <si>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</si>
  <si>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</si>
  <si>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</si>
  <si>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</si>
  <si>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</si>
  <si>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</si>
  <si>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</si>
  <si>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</si>
  <si>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</si>
  <si>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</si>
  <si>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</si>
  <si>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</si>
  <si>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</si>
  <si>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</si>
  <si>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</si>
  <si>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</si>
  <si>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</si>
  <si>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</si>
  <si>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</si>
  <si>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</si>
  <si>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</si>
  <si>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</si>
  <si>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</si>
  <si>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</si>
  <si>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</si>
  <si>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</si>
  <si>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</si>
  <si>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</si>
  <si>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</si>
  <si>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</si>
  <si>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</si>
  <si>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</si>
  <si>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</si>
  <si>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</si>
  <si>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</si>
  <si>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</si>
  <si>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</si>
  <si>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</si>
  <si>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</si>
  <si>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</si>
  <si>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</si>
  <si>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</si>
  <si>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</si>
  <si>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</si>
  <si>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</si>
  <si>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</si>
  <si>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</si>
  <si>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</si>
  <si>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</si>
  <si>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</si>
  <si>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</si>
  <si>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</si>
  <si>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</si>
  <si>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</si>
  <si>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</si>
  <si>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</si>
  <si>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</si>
  <si>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</si>
  <si>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</si>
  <si>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</si>
  <si>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</si>
  <si>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</si>
  <si>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</si>
  <si>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</si>
  <si>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</si>
  <si>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</si>
  <si>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</si>
  <si>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</si>
  <si>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</si>
  <si>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</si>
  <si>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</si>
  <si>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</si>
  <si>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</si>
  <si>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</si>
  <si>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</si>
  <si>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</si>
  <si>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</si>
  <si>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</si>
  <si>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</si>
  <si>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</si>
  <si>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</si>
  <si>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</si>
  <si>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</si>
  <si>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</si>
  <si>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</si>
  <si>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</si>
  <si>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</si>
  <si>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</si>
  <si>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</si>
  <si>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</si>
  <si>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</si>
  <si>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</si>
  <si>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</si>
  <si>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</si>
  <si>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</si>
  <si>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</si>
  <si>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</si>
  <si>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</si>
  <si>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</si>
  <si>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</si>
  <si>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</si>
  <si>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</si>
  <si>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</si>
  <si>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</si>
  <si>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</si>
  <si>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</si>
  <si>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</si>
  <si>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</si>
  <si>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</si>
  <si>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</si>
  <si>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</si>
  <si>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</si>
  <si>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</si>
  <si>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</si>
  <si>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</si>
  <si>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</si>
  <si>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</si>
  <si>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</si>
  <si>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</si>
  <si>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</si>
  <si>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</si>
  <si>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</si>
  <si>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</si>
  <si>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</si>
  <si>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</si>
  <si>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</si>
  <si>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</si>
  <si>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</si>
  <si>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</si>
  <si>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</si>
  <si>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</si>
  <si>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</si>
  <si>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</si>
  <si>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</si>
  <si>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</si>
  <si>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</si>
  <si>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</si>
  <si>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</si>
  <si>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</si>
  <si>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</si>
  <si>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</si>
  <si>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</si>
  <si>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</si>
  <si>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</si>
  <si>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</si>
  <si>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</si>
  <si>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</si>
  <si>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</si>
  <si>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</si>
  <si>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</si>
  <si>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</si>
  <si>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</si>
  <si>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</si>
  <si>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</si>
  <si>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</si>
  <si>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</si>
  <si>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</si>
  <si>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</si>
  <si>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</si>
  <si>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</si>
  <si>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</si>
  <si>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</si>
  <si>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</si>
  <si>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</si>
  <si>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</si>
  <si>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</si>
  <si>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</si>
  <si>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</si>
  <si>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</si>
  <si>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</si>
  <si>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</si>
  <si>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</si>
  <si>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</si>
  <si>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</si>
  <si>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</si>
  <si>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</si>
  <si>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</si>
  <si>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</si>
  <si>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</si>
  <si>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</si>
  <si>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</si>
  <si>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</si>
  <si>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</si>
  <si>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</si>
  <si>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</si>
  <si>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</si>
  <si>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</si>
  <si>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</si>
  <si>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</si>
  <si>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</si>
  <si>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</si>
  <si>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</si>
  <si>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</si>
  <si>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</si>
  <si>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</si>
  <si>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</si>
  <si>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</si>
  <si>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</si>
  <si>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</si>
  <si>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</si>
  <si>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</si>
  <si>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</si>
  <si>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</si>
  <si>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</si>
  <si>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</si>
  <si>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</si>
  <si>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</si>
  <si>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</si>
  <si>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</si>
  <si>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</si>
  <si>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</si>
  <si>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</si>
  <si>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</si>
  <si>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</si>
  <si>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</si>
  <si>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</si>
  <si>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</si>
  <si>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</si>
  <si>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</si>
  <si>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</si>
  <si>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</si>
  <si>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</si>
  <si>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</si>
  <si>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</si>
  <si>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</si>
  <si>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</si>
  <si>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</si>
  <si>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</si>
  <si>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</si>
  <si>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</si>
  <si>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</si>
  <si>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</si>
  <si>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</si>
  <si>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</si>
  <si>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</si>
  <si>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</si>
  <si>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</si>
  <si>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</si>
  <si>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</si>
  <si>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</si>
  <si>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</si>
  <si>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</si>
  <si>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</si>
  <si>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</si>
  <si>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</si>
  <si>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</si>
  <si>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</si>
  <si>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</si>
  <si>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</si>
  <si>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</si>
  <si>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</si>
  <si>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</si>
  <si>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</si>
  <si>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</si>
  <si>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</si>
  <si>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</si>
  <si>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</si>
  <si>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</si>
  <si>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</si>
  <si>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</si>
  <si>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</si>
  <si>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</si>
  <si>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</si>
  <si>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</si>
  <si>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</si>
  <si>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</si>
  <si>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</si>
  <si>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</si>
  <si>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</si>
  <si>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</si>
  <si>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</si>
  <si>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</si>
  <si>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</si>
  <si>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</si>
  <si>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</si>
  <si>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</si>
  <si>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</si>
  <si>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</si>
  <si>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</si>
  <si>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</si>
  <si>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</si>
  <si>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</si>
  <si>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</si>
  <si>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</si>
  <si>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</si>
  <si>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</si>
  <si>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</si>
  <si>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</si>
  <si>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</si>
  <si>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</si>
  <si>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</si>
  <si>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</si>
  <si>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</si>
  <si>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</si>
  <si>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</si>
  <si>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</si>
  <si>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</si>
  <si>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</si>
  <si>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</si>
  <si>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</si>
  <si>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</si>
  <si>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</si>
  <si>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</si>
  <si>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</si>
  <si>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</si>
  <si>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</si>
  <si>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</si>
  <si>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</si>
  <si>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</si>
  <si>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</si>
  <si>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</si>
  <si>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</si>
  <si>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</si>
  <si>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</si>
  <si>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</si>
  <si>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</si>
  <si>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</si>
  <si>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</si>
  <si>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</si>
  <si>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</si>
  <si>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</si>
  <si>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</si>
  <si>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</si>
  <si>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</si>
  <si>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</si>
  <si>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</si>
  <si>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</si>
  <si>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</si>
  <si>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</si>
  <si>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</si>
  <si>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</si>
  <si>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</si>
  <si>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</si>
  <si>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</si>
  <si>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</si>
  <si>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</si>
  <si>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</si>
  <si>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</si>
  <si>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</si>
  <si>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</si>
  <si>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</si>
  <si>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</si>
  <si>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</si>
  <si>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</si>
  <si>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</si>
  <si>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</si>
  <si>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</si>
  <si>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</si>
  <si>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</si>
  <si>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</si>
  <si>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</si>
  <si>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</si>
  <si>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</si>
  <si>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</si>
  <si>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</si>
  <si>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</si>
  <si>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</si>
  <si>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</si>
  <si>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</si>
  <si>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</si>
  <si>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</si>
  <si>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</si>
  <si>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</si>
  <si>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</si>
  <si>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</si>
  <si>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</si>
  <si>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</si>
  <si>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</si>
  <si>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</si>
  <si>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</si>
  <si>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</si>
  <si>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</si>
  <si>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</si>
  <si>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</si>
  <si>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</si>
  <si>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</si>
  <si>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</si>
  <si>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</si>
  <si>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</si>
  <si>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</si>
  <si>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</si>
  <si>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</si>
  <si>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</si>
  <si>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</si>
  <si>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</si>
  <si>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</si>
  <si>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</si>
  <si>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</si>
  <si>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</si>
  <si>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</si>
  <si>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</si>
  <si>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</si>
  <si>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</si>
  <si>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</si>
  <si>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</si>
  <si>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</si>
  <si>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</si>
  <si>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</si>
  <si>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</si>
  <si>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</si>
  <si>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</si>
  <si>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</si>
  <si>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</si>
  <si>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</si>
  <si>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</si>
  <si>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</si>
  <si>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</si>
  <si>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</si>
  <si>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</si>
  <si>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</si>
  <si>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</si>
  <si>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</si>
  <si>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</si>
  <si>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</si>
  <si>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</si>
  <si>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</si>
  <si>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</si>
  <si>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</si>
  <si>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</si>
  <si>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</si>
  <si>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</si>
  <si>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</si>
  <si>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</si>
  <si>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</si>
  <si>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</si>
  <si>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</si>
  <si>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</si>
  <si>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</si>
  <si>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</si>
  <si>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</si>
  <si>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</si>
  <si>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</si>
  <si>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</si>
  <si>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</si>
  <si>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</si>
  <si>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</si>
  <si>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</si>
  <si>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</si>
  <si>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</si>
  <si>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</si>
  <si>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</si>
  <si>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</si>
  <si>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</si>
  <si>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</si>
  <si>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</si>
  <si>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</si>
  <si>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</si>
  <si>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</si>
  <si>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</si>
  <si>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</si>
  <si>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</si>
  <si>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</si>
  <si>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</si>
  <si>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</si>
  <si>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</si>
  <si>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</si>
  <si>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</si>
  <si>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</si>
  <si>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</si>
  <si>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</si>
  <si>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</si>
  <si>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</si>
  <si>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</si>
  <si>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</si>
  <si>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</si>
  <si>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</si>
  <si>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</si>
  <si>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</si>
  <si>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</si>
  <si>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</si>
  <si>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</si>
  <si>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</si>
  <si>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</si>
  <si>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</si>
  <si>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</si>
  <si>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</si>
  <si>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</si>
  <si>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</si>
  <si>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</si>
  <si>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</si>
  <si>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</si>
  <si>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</si>
  <si>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</si>
  <si>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</si>
  <si>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</si>
  <si>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</si>
  <si>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</si>
  <si>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</si>
  <si>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</si>
  <si>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</si>
  <si>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</si>
  <si>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</si>
  <si>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</si>
  <si>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</si>
  <si>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</si>
  <si>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</si>
  <si>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</si>
  <si>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</si>
  <si>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</si>
  <si>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</si>
  <si>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</si>
  <si>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</si>
  <si>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</si>
  <si>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</si>
  <si>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</si>
  <si>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</si>
  <si>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</si>
  <si>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</si>
  <si>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</si>
  <si>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</si>
  <si>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</si>
  <si>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</si>
  <si>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</si>
  <si>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</si>
  <si>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</si>
  <si>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</si>
  <si>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</si>
  <si>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</si>
  <si>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</si>
  <si>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</si>
  <si>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</si>
  <si>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</si>
  <si>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</si>
  <si>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</si>
  <si>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</si>
  <si>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</si>
  <si>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</si>
  <si>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</si>
  <si>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</si>
  <si>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</si>
  <si>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</si>
  <si>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</si>
  <si>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</si>
  <si>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</si>
  <si>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</si>
  <si>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</si>
  <si>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</si>
  <si>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</si>
  <si>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</si>
  <si>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</si>
  <si>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</si>
  <si>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</si>
  <si>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</si>
  <si>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</si>
  <si>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</si>
  <si>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</si>
  <si>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</si>
  <si>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</si>
  <si>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</si>
  <si>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</si>
  <si>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</si>
  <si>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</si>
  <si>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</si>
  <si>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</si>
  <si>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</si>
  <si>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</si>
  <si>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</si>
  <si>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</si>
  <si>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</si>
  <si>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</si>
  <si>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</si>
  <si>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</si>
  <si>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</si>
  <si>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</si>
  <si>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</si>
  <si>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</si>
  <si>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</si>
  <si>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</si>
  <si>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</si>
  <si>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</si>
  <si>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</si>
  <si>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</si>
  <si>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</si>
  <si>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</si>
  <si>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</si>
  <si>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</si>
  <si>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</si>
  <si>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</si>
  <si>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</si>
  <si>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</si>
  <si>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</si>
  <si>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</si>
  <si>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</si>
  <si>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</si>
  <si>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</si>
  <si>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</si>
  <si>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</si>
  <si>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</si>
  <si>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</si>
  <si>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</si>
  <si>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</si>
  <si>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</si>
  <si>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</si>
  <si>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</si>
  <si>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</si>
  <si>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</si>
  <si>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</si>
  <si>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</si>
  <si>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</si>
  <si>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</si>
  <si>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</si>
  <si>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</si>
  <si>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</si>
  <si>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</si>
  <si>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</si>
  <si>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</si>
  <si>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</si>
  <si>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</si>
  <si>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</si>
  <si>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</si>
  <si>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</si>
  <si>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</si>
  <si>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</si>
  <si>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</si>
  <si>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</si>
  <si>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</si>
  <si>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</si>
  <si>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</si>
  <si>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</si>
  <si>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</si>
  <si>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</si>
  <si>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</si>
  <si>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</si>
  <si>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</si>
  <si>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</si>
  <si>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</si>
  <si>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</si>
  <si>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</si>
  <si>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</si>
  <si>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</si>
  <si>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</si>
  <si>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</si>
  <si>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</si>
  <si>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</si>
  <si>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</si>
  <si>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</si>
  <si>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</si>
  <si>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</si>
  <si>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</si>
  <si>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</si>
  <si>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</si>
  <si>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</si>
  <si>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</si>
  <si>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</si>
  <si>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</si>
  <si>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</si>
  <si>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</si>
  <si>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</si>
  <si>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</si>
  <si>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</si>
  <si>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</si>
  <si>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</si>
  <si>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</si>
  <si>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</si>
  <si>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</si>
  <si>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</si>
  <si>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</si>
  <si>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</si>
  <si>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</si>
  <si>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</si>
  <si>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</si>
  <si>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</si>
  <si>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</si>
  <si>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</si>
  <si>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</si>
  <si>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</si>
  <si>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</si>
  <si>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</si>
  <si>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</si>
  <si>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</si>
  <si>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</si>
  <si>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</si>
  <si>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</si>
  <si>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</si>
  <si>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</si>
  <si>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</si>
  <si>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</si>
  <si>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</si>
  <si>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</si>
  <si>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</si>
  <si>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</si>
  <si>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</si>
  <si>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</si>
  <si>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</si>
  <si>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</si>
  <si>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</si>
  <si>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</si>
  <si>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</si>
  <si>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</si>
  <si>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</si>
  <si>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</si>
  <si>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</si>
  <si>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</si>
  <si>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</si>
  <si>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</si>
  <si>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</si>
  <si>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</si>
  <si>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</si>
  <si>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</si>
  <si>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</si>
  <si>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</si>
  <si>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</si>
  <si>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</si>
  <si>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</si>
  <si>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</si>
  <si>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</si>
  <si>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</si>
  <si>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</si>
  <si>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</si>
  <si>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</si>
  <si>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</si>
  <si>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</si>
  <si>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</si>
  <si>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</si>
  <si>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</si>
  <si>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</si>
  <si>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</si>
  <si>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</si>
  <si>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</si>
  <si>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</si>
  <si>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</si>
  <si>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</si>
  <si>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</si>
  <si>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</si>
  <si>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</si>
  <si>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</si>
  <si>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</si>
  <si>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</si>
  <si>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</si>
  <si>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</si>
  <si>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</si>
  <si>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</si>
  <si>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</si>
  <si>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</si>
  <si>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</si>
  <si>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</si>
  <si>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</si>
  <si>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</si>
  <si>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</si>
  <si>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</si>
  <si>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</si>
  <si>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</si>
  <si>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</si>
  <si>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</si>
  <si>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</si>
  <si>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</si>
  <si>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</si>
  <si>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</si>
  <si>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</si>
  <si>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</si>
  <si>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</si>
  <si>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</si>
  <si>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</si>
  <si>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</si>
  <si>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</si>
  <si>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</si>
  <si>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</si>
  <si>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</si>
  <si>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</si>
  <si>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</si>
  <si>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</si>
  <si>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</si>
  <si>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</si>
  <si>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</si>
  <si>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</si>
  <si>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</si>
  <si>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</si>
  <si>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</si>
  <si>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</si>
  <si>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</si>
  <si>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</si>
  <si>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</si>
  <si>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</si>
  <si>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</si>
  <si>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</si>
  <si>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</si>
  <si>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</si>
  <si>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</si>
  <si>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</si>
  <si>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</si>
  <si>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</si>
  <si>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</si>
  <si>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</si>
  <si>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</si>
  <si>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</si>
  <si>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</si>
  <si>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</si>
  <si>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</si>
  <si>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</si>
  <si>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</si>
  <si>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</si>
  <si>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</si>
  <si>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</si>
  <si>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</si>
  <si>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</si>
  <si>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</si>
  <si>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</si>
  <si>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</si>
  <si>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</si>
  <si>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</si>
  <si>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</si>
  <si>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</si>
  <si>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</si>
  <si>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</si>
  <si>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</si>
  <si>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</si>
  <si>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</si>
  <si>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</si>
  <si>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</si>
  <si>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</si>
  <si>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</si>
  <si>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</si>
  <si>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</si>
  <si>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</si>
  <si>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</si>
  <si>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</si>
  <si>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</si>
  <si>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</si>
  <si>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</si>
  <si>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</si>
  <si>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</si>
  <si>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</si>
  <si>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</si>
  <si>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</si>
  <si>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</si>
  <si>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</si>
  <si>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</si>
  <si>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</si>
  <si>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</si>
  <si>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</si>
  <si>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</si>
  <si>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</si>
  <si>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</si>
  <si>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</si>
  <si>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</si>
  <si>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</si>
  <si>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</si>
  <si>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</si>
  <si>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</si>
  <si>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</si>
  <si>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</si>
  <si>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</si>
  <si>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</si>
  <si>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</si>
  <si>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</si>
  <si>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</si>
  <si>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</si>
  <si>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</si>
  <si>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</si>
  <si>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</si>
  <si>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</si>
  <si>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</si>
  <si>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</si>
  <si>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</si>
  <si>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</si>
  <si>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</si>
  <si>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</si>
  <si>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</si>
  <si>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</si>
  <si>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</si>
  <si>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</si>
  <si>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</si>
  <si>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</si>
  <si>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</si>
  <si>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</si>
  <si>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</si>
  <si>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</si>
  <si>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</si>
  <si>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</si>
  <si>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</si>
  <si>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</si>
  <si>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</si>
  <si>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</si>
  <si>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</si>
  <si>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</si>
  <si>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</si>
  <si>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</si>
  <si>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</si>
  <si>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</si>
  <si>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</si>
  <si>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</si>
  <si>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</si>
  <si>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</si>
  <si>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</si>
  <si>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</si>
  <si>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</si>
  <si>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</si>
  <si>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</si>
  <si>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</si>
  <si>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</si>
  <si>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</si>
  <si>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</si>
  <si>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</si>
  <si>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</si>
  <si>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</si>
  <si>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</si>
  <si>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</si>
  <si>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</si>
  <si>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</si>
  <si>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</si>
  <si>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</si>
  <si>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</si>
  <si>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</si>
  <si>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</si>
  <si>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</si>
  <si>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</si>
  <si>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</si>
  <si>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</si>
  <si>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</si>
  <si>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</si>
  <si>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</si>
  <si>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</si>
  <si>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</si>
  <si>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</si>
  <si>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</si>
  <si>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</si>
  <si>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</si>
  <si>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</si>
  <si>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</si>
  <si>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</si>
  <si>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</si>
  <si>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</si>
  <si>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</si>
  <si>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</si>
  <si>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</si>
  <si>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</si>
  <si>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</si>
  <si>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</si>
  <si>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</si>
  <si>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</si>
  <si>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</si>
  <si>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</si>
  <si>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</si>
  <si>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</si>
  <si>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</si>
  <si>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</si>
  <si>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</si>
  <si>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</si>
  <si>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</si>
  <si>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</si>
  <si>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</si>
  <si>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</si>
  <si>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</si>
  <si>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</si>
  <si>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</si>
  <si>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</si>
  <si>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</si>
  <si>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</si>
  <si>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</si>
  <si>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</si>
  <si>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</si>
  <si>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</si>
  <si>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</si>
  <si>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</si>
  <si>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</si>
  <si>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</si>
  <si>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</si>
  <si>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</si>
  <si>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</si>
  <si>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</si>
  <si>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</si>
  <si>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</si>
  <si>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</si>
  <si>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</si>
  <si>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</si>
  <si>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</si>
  <si>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</si>
  <si>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</si>
  <si>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</si>
  <si>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</si>
  <si>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</si>
  <si>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</si>
  <si>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</si>
  <si>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</si>
  <si>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</si>
  <si>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</si>
  <si>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</si>
  <si>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</si>
  <si>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</si>
  <si>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</si>
  <si>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</si>
  <si>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</si>
  <si>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</si>
  <si>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</si>
  <si>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</si>
  <si>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</si>
  <si>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</si>
  <si>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</si>
  <si>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</si>
  <si>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</si>
  <si>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</si>
  <si>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</si>
  <si>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</si>
  <si>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</si>
  <si>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</si>
  <si>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</si>
  <si>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</si>
  <si>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</si>
  <si>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</si>
  <si>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</si>
  <si>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</si>
  <si>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</si>
  <si>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</si>
  <si>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</si>
  <si>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</si>
  <si>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</si>
  <si>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</si>
  <si>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</si>
  <si>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</si>
  <si>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</si>
  <si>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</si>
  <si>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</si>
  <si>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</si>
  <si>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</si>
  <si>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</si>
  <si>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</si>
  <si>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</si>
  <si>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</si>
  <si>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</si>
  <si>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</si>
  <si>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</si>
  <si>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</si>
  <si>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</si>
  <si>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</si>
  <si>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</si>
  <si>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</si>
  <si>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</si>
  <si>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</si>
  <si>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</si>
  <si>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</si>
  <si>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</si>
  <si>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</si>
  <si>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</si>
  <si>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</si>
  <si>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</si>
  <si>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</si>
  <si>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</si>
  <si>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</si>
  <si>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</si>
  <si>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</si>
  <si>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</si>
  <si>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</si>
  <si>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</si>
  <si>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</si>
  <si>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</si>
  <si>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</si>
  <si>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</si>
  <si>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</si>
  <si>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</si>
  <si>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</si>
  <si>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</si>
  <si>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</si>
  <si>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</si>
  <si>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</si>
  <si>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</si>
  <si>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</si>
  <si>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</si>
  <si>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</si>
  <si>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</si>
  <si>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</si>
  <si>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</si>
  <si>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</si>
  <si>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</si>
  <si>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</si>
  <si>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</si>
  <si>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</si>
  <si>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</si>
  <si>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</si>
  <si>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</si>
  <si>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</si>
  <si>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</si>
  <si>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</si>
  <si>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</si>
  <si>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</si>
  <si>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</si>
  <si>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</si>
  <si>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</si>
  <si>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</si>
  <si>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</si>
  <si>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</si>
  <si>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</si>
  <si>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</si>
  <si>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</si>
  <si>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</si>
  <si>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</si>
  <si>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</si>
  <si>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</si>
  <si>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</si>
  <si>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</si>
  <si>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</si>
  <si>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</si>
  <si>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</si>
  <si>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</si>
  <si>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</si>
  <si>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</si>
  <si>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</si>
  <si>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</si>
  <si>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</si>
  <si>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</si>
  <si>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</si>
  <si>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</si>
  <si>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</si>
  <si>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</si>
  <si>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</si>
  <si>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</si>
  <si>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</si>
  <si>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</si>
  <si>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</si>
  <si>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</si>
  <si>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</si>
  <si>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</si>
  <si>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</si>
  <si>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</si>
  <si>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</si>
  <si>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</si>
  <si>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</si>
  <si>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</si>
  <si>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</si>
  <si>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</si>
  <si>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</si>
  <si>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</si>
  <si>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</si>
  <si>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</si>
  <si>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</si>
  <si>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</si>
  <si>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</si>
  <si>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</si>
  <si>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</si>
  <si>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</si>
  <si>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</si>
  <si>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</si>
  <si>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</si>
  <si>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</si>
  <si>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</si>
  <si>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</si>
  <si>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</si>
  <si>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</si>
  <si>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</si>
  <si>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</si>
  <si>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</si>
  <si>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</si>
  <si>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</si>
  <si>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</si>
  <si>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</si>
  <si>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</si>
  <si>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</si>
  <si>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</si>
  <si>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</si>
  <si>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</si>
  <si>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</si>
  <si>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</si>
  <si>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</si>
  <si>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</si>
  <si>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</si>
  <si>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</si>
  <si>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</si>
  <si>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</si>
  <si>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</si>
  <si>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</si>
  <si>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</si>
  <si>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</si>
  <si>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</si>
  <si>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</si>
  <si>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</si>
  <si>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</si>
  <si>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</si>
  <si>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</si>
  <si>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</si>
  <si>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</si>
  <si>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</si>
  <si>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</si>
  <si>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</si>
  <si>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</si>
  <si>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</si>
  <si>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</si>
  <si>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</si>
  <si>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</si>
  <si>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</si>
  <si>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</si>
  <si>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</si>
  <si>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</si>
  <si>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</si>
  <si>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</si>
  <si>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</si>
  <si>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</si>
  <si>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</si>
  <si>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</si>
  <si>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</si>
  <si>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</si>
  <si>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</si>
  <si>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</si>
  <si>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</si>
  <si>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</si>
  <si>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</si>
  <si>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</si>
  <si>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</si>
  <si>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</si>
  <si>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</si>
  <si>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</si>
  <si>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</si>
  <si>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</si>
  <si>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</si>
  <si>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</si>
  <si>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</si>
  <si>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</si>
  <si>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</si>
  <si>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</si>
  <si>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</si>
  <si>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</si>
  <si>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</si>
  <si>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</si>
  <si>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</si>
  <si>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</si>
  <si>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</si>
  <si>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</si>
  <si>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</si>
  <si>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</si>
  <si>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</si>
  <si>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</si>
  <si>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</si>
  <si>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</si>
  <si>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</si>
  <si>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</si>
  <si>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</si>
  <si>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</si>
  <si>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</si>
  <si>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</si>
  <si>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</si>
  <si>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</si>
  <si>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</si>
  <si>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</si>
  <si>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</si>
  <si>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</si>
  <si>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</si>
  <si>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</si>
  <si>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</si>
  <si>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</si>
  <si>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</si>
  <si>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</si>
  <si>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</si>
  <si>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</si>
  <si>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</si>
  <si>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</si>
  <si>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</si>
  <si>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</si>
  <si>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</si>
  <si>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</si>
  <si>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</si>
  <si>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</si>
  <si>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</si>
  <si>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</si>
  <si>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</si>
  <si>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</si>
  <si>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</si>
  <si>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</si>
  <si>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</si>
  <si>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</si>
  <si>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</si>
  <si>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</si>
  <si>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</si>
  <si>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</si>
  <si>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</si>
  <si>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</si>
  <si>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</si>
  <si>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</si>
  <si>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</si>
  <si>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</si>
  <si>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</si>
  <si>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</si>
  <si>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</si>
  <si>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</si>
  <si>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</si>
  <si>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</si>
  <si>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</si>
  <si>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</si>
  <si>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</si>
  <si>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</si>
  <si>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</si>
  <si>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</si>
  <si>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</si>
  <si>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</si>
  <si>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</si>
  <si>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</si>
  <si>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</si>
  <si>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</si>
  <si>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</si>
  <si>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</si>
  <si>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</si>
  <si>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</si>
  <si>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</si>
  <si>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</si>
  <si>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</si>
  <si>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</si>
  <si>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</si>
  <si>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</si>
  <si>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</si>
  <si>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</si>
  <si>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</si>
  <si>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</si>
  <si>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</si>
  <si>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</si>
  <si>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</si>
  <si>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</si>
  <si>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</si>
  <si>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</si>
  <si>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</si>
  <si>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</si>
  <si>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</si>
  <si>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</si>
  <si>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</si>
  <si>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</si>
  <si>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</si>
  <si>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</si>
  <si>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</si>
  <si>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</si>
  <si>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</si>
  <si>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</si>
  <si>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</si>
  <si>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</si>
  <si>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</si>
  <si>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</si>
  <si>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</si>
  <si>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</si>
  <si>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</si>
  <si>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</si>
  <si>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</si>
  <si>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</si>
  <si>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</si>
  <si>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</si>
  <si>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</si>
  <si>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</si>
  <si>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</si>
  <si>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</si>
  <si>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</si>
  <si>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</si>
  <si>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</si>
  <si>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</si>
  <si>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</si>
  <si>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</si>
  <si>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</si>
  <si>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</si>
  <si>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</si>
  <si>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</si>
  <si>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</si>
  <si>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</si>
  <si>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</si>
  <si>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</si>
  <si>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</si>
  <si>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</si>
  <si>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</si>
  <si>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</si>
  <si>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</si>
  <si>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</si>
  <si>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</si>
  <si>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</si>
  <si>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</si>
  <si>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</si>
  <si>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</si>
  <si>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</si>
  <si>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</si>
  <si>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</si>
  <si>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</si>
  <si>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</si>
  <si>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</si>
  <si>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</si>
  <si>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</si>
  <si>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</si>
  <si>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</si>
  <si>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</si>
  <si>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</si>
  <si>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</si>
  <si>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</si>
  <si>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</si>
  <si>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</si>
  <si>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</si>
  <si>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</si>
  <si>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</si>
  <si>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</si>
  <si>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</si>
  <si>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</si>
  <si>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</si>
  <si>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</si>
  <si>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</si>
  <si>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</si>
  <si>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</si>
  <si>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</si>
  <si>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</si>
  <si>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</si>
  <si>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</si>
  <si>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</si>
  <si>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</si>
  <si>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</si>
  <si>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</si>
  <si>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</si>
  <si>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</si>
  <si>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</si>
  <si>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</si>
  <si>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</si>
  <si>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</si>
  <si>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</si>
  <si>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</si>
  <si>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</si>
  <si>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</si>
  <si>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</si>
  <si>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</si>
  <si>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</si>
  <si>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</si>
  <si>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</si>
  <si>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</si>
  <si>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</si>
  <si>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</si>
  <si>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</si>
  <si>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</si>
  <si>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</si>
  <si>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</si>
  <si>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</si>
  <si>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</si>
  <si>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</si>
  <si>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</si>
  <si>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</si>
  <si>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</si>
  <si>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</si>
  <si>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</si>
  <si>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</si>
  <si>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</si>
  <si>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</si>
  <si>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</si>
  <si>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</si>
  <si>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</si>
  <si>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</si>
  <si>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</si>
  <si>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</si>
  <si>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</si>
  <si>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</si>
  <si>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</si>
  <si>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</si>
  <si>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</si>
  <si>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</si>
  <si>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</si>
  <si>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</si>
  <si>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</si>
  <si>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</si>
  <si>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</si>
  <si>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</si>
  <si>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</si>
  <si>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</si>
  <si>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</si>
  <si>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</si>
  <si>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</si>
  <si>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</si>
  <si>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</si>
  <si>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</si>
  <si>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</si>
  <si>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</si>
  <si>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</si>
  <si>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</si>
  <si>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</si>
  <si>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</si>
  <si>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</si>
  <si>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</si>
  <si>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</si>
  <si>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</si>
  <si>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</si>
  <si>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</si>
  <si>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</si>
  <si>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</si>
  <si>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</si>
  <si>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</si>
  <si>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</si>
  <si>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</si>
  <si>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</si>
  <si>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</si>
  <si>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</si>
  <si>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</si>
  <si>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</si>
  <si>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</si>
  <si>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</si>
  <si>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</si>
  <si>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</si>
  <si>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</si>
  <si>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</si>
  <si>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</si>
  <si>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</si>
  <si>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</si>
  <si>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</si>
  <si>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</si>
  <si>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</si>
  <si>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</si>
  <si>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</si>
  <si>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</si>
  <si>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</si>
  <si>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</si>
  <si>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</si>
  <si>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</si>
  <si>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</si>
  <si>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</si>
  <si>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</si>
  <si>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</si>
  <si>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</si>
  <si>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</si>
  <si>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</si>
  <si>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</si>
  <si>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</si>
  <si>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</si>
  <si>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</si>
  <si>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</si>
  <si>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</si>
  <si>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</si>
  <si>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</si>
  <si>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</si>
  <si>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</si>
  <si>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</si>
  <si>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</si>
  <si>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</si>
  <si>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</si>
  <si>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</si>
  <si>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</si>
  <si>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</si>
  <si>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</si>
  <si>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</si>
  <si>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</si>
  <si>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</si>
  <si>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</si>
  <si>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</si>
  <si>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</si>
  <si>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</si>
  <si>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</si>
  <si>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</si>
  <si>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</si>
  <si>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</si>
  <si>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</si>
  <si>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</si>
  <si>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</si>
  <si>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</si>
  <si>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</si>
  <si>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</si>
  <si>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</si>
  <si>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</si>
  <si>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</si>
  <si>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</si>
  <si>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</si>
  <si>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</si>
  <si>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</si>
  <si>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</si>
  <si>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</si>
  <si>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</si>
  <si>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</si>
  <si>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</si>
  <si>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</si>
  <si>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</si>
  <si>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</si>
  <si>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</si>
  <si>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</si>
  <si>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</si>
  <si>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</si>
  <si>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</si>
  <si>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</si>
  <si>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</si>
  <si>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</si>
  <si>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</si>
  <si>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</si>
  <si>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</si>
  <si>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</si>
  <si>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</si>
  <si>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</si>
  <si>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</si>
  <si>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</si>
  <si>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</si>
  <si>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</si>
  <si>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</si>
  <si>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</si>
  <si>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</si>
  <si>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</si>
  <si>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</si>
  <si>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</si>
  <si>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</si>
  <si>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</si>
  <si>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</si>
  <si>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</si>
  <si>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</si>
  <si>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</si>
  <si>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</si>
  <si>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</si>
  <si>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</si>
  <si>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</si>
  <si>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</si>
  <si>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</si>
  <si>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</si>
  <si>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</si>
  <si>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</si>
  <si>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</si>
  <si>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</si>
  <si>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</si>
  <si>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</si>
  <si>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</si>
  <si>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</si>
  <si>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</si>
  <si>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</si>
  <si>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</si>
  <si>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</si>
  <si>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</si>
  <si>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</si>
  <si>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</si>
  <si>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</si>
  <si>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</si>
  <si>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</si>
  <si>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</si>
  <si>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</si>
  <si>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</si>
  <si>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</si>
  <si>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</si>
  <si>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</si>
  <si>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</si>
  <si>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</si>
  <si>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</si>
  <si>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</si>
  <si>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</si>
  <si>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</si>
  <si>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</si>
  <si>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</si>
  <si>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</si>
  <si>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</si>
  <si>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</si>
  <si>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</si>
  <si>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</si>
  <si>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</si>
  <si>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</si>
  <si>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</si>
  <si>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</si>
  <si>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</si>
  <si>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</si>
  <si>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</si>
  <si>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</si>
  <si>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</si>
  <si>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</si>
  <si>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</si>
  <si>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</si>
  <si>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</si>
  <si>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</si>
  <si>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</si>
  <si>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</si>
  <si>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</si>
  <si>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</si>
  <si>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</si>
  <si>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</si>
  <si>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</si>
  <si>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</si>
  <si>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</si>
  <si>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</si>
  <si>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</si>
  <si>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</si>
  <si>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</si>
  <si>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</si>
  <si>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</si>
  <si>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</si>
  <si>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</si>
  <si>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</si>
  <si>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</si>
  <si>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</si>
  <si>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</si>
  <si>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</si>
  <si>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</si>
  <si>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</si>
  <si>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</si>
  <si>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</si>
  <si>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</si>
  <si>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</si>
  <si>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</si>
  <si>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</si>
  <si>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</si>
  <si>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</si>
  <si>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</si>
  <si>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</si>
  <si>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</si>
  <si>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</si>
  <si>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</si>
  <si>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</si>
  <si>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</si>
  <si>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</si>
  <si>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</si>
  <si>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</si>
  <si>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</si>
  <si>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</si>
  <si>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</si>
  <si>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</si>
  <si>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</si>
  <si>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</si>
  <si>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</si>
  <si>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</si>
  <si>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</si>
  <si>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</si>
  <si>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</si>
  <si>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</si>
  <si>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</si>
  <si>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</si>
  <si>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</si>
  <si>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</si>
  <si>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</si>
  <si>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</si>
  <si>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</si>
  <si>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</si>
  <si>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</si>
  <si>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</si>
  <si>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</si>
  <si>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</si>
  <si>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</si>
  <si>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</si>
  <si>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</si>
  <si>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</si>
  <si>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</si>
  <si>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</si>
  <si>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</si>
  <si>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</si>
  <si>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</si>
  <si>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</si>
  <si>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</si>
  <si>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</si>
  <si>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</si>
  <si>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</si>
  <si>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</si>
  <si>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</si>
  <si>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</si>
  <si>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</si>
  <si>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</si>
  <si>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</si>
  <si>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</si>
  <si>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</si>
  <si>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</si>
  <si>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</si>
  <si>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</si>
  <si>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</si>
  <si>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</si>
  <si>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</si>
  <si>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</si>
  <si>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</si>
  <si>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</si>
  <si>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</si>
  <si>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</si>
  <si>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</si>
  <si>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</si>
  <si>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</si>
  <si>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</si>
  <si>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</si>
  <si>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</si>
  <si>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</si>
  <si>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</si>
  <si>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</si>
  <si>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</si>
  <si>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</si>
  <si>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</si>
  <si>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</si>
  <si>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</si>
  <si>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</si>
  <si>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</si>
  <si>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</si>
  <si>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</si>
  <si>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</si>
  <si>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</si>
  <si>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</si>
  <si>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</si>
  <si>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</si>
  <si>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</si>
  <si>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</si>
  <si>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</si>
  <si>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</si>
  <si>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</si>
  <si>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</si>
  <si>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</si>
  <si>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</si>
  <si>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</si>
  <si>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</si>
  <si>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</si>
  <si>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</si>
  <si>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</si>
  <si>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</si>
  <si>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</si>
  <si>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</si>
  <si>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</si>
  <si>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</si>
  <si>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</si>
  <si>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</si>
  <si>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</si>
  <si>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</si>
  <si>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</si>
  <si>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</si>
  <si>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</si>
  <si>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</si>
  <si>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</si>
  <si>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</si>
  <si>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</si>
  <si>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</si>
  <si>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</si>
  <si>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</si>
  <si>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</si>
  <si>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</si>
  <si>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</si>
  <si>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</si>
  <si>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</si>
  <si>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</si>
  <si>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</si>
  <si>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</si>
  <si>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</si>
  <si>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</si>
  <si>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</si>
  <si>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</si>
  <si>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</si>
  <si>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</si>
  <si>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</si>
  <si>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</si>
  <si>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</si>
  <si>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</si>
  <si>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</si>
  <si>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</si>
  <si>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</si>
  <si>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</si>
  <si>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</si>
  <si>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</si>
  <si>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</si>
  <si>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</si>
  <si>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</si>
  <si>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</si>
  <si>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</si>
  <si>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</si>
  <si>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</si>
  <si>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</si>
  <si>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</si>
  <si>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</si>
  <si>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</si>
  <si>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</si>
  <si>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</si>
  <si>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</si>
  <si>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</si>
  <si>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</si>
  <si>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</si>
  <si>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</si>
  <si>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</si>
  <si>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</si>
  <si>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</si>
  <si>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</si>
  <si>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</si>
  <si>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</si>
  <si>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</si>
  <si>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</si>
  <si>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</si>
  <si>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</si>
  <si>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</si>
  <si>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</si>
  <si>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</si>
  <si>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</si>
  <si>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</si>
  <si>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</si>
  <si>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</si>
  <si>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</si>
  <si>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</si>
  <si>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</si>
  <si>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</si>
  <si>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</si>
  <si>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</si>
  <si>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</si>
  <si>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</si>
  <si>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</si>
  <si>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</si>
  <si>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</si>
  <si>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</si>
  <si>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</si>
  <si>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</si>
  <si>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</si>
  <si>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</si>
  <si>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</si>
  <si>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</si>
  <si>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</si>
  <si>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</si>
  <si>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</si>
  <si>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</si>
  <si>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</si>
  <si>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</si>
  <si>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</si>
  <si>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</si>
  <si>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</si>
  <si>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</si>
  <si>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</si>
  <si>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</si>
  <si>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</si>
  <si>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</si>
  <si>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</si>
  <si>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</si>
  <si>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</si>
  <si>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</si>
  <si>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</si>
  <si>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</si>
  <si>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</si>
  <si>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</si>
  <si>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</si>
  <si>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</si>
  <si>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</si>
  <si>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</si>
  <si>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</si>
  <si>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</si>
  <si>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</si>
  <si>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</si>
  <si>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</si>
  <si>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</si>
  <si>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</si>
  <si>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</si>
  <si>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</si>
  <si>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</si>
  <si>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</si>
  <si>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</si>
  <si>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</si>
  <si>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</si>
  <si>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</si>
  <si>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</si>
  <si>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</si>
  <si>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</si>
  <si>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</si>
  <si>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</si>
  <si>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</si>
  <si>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</si>
  <si>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</si>
  <si>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</si>
  <si>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</si>
  <si>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</si>
  <si>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</si>
  <si>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</si>
  <si>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</si>
  <si>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</si>
  <si>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</si>
  <si>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</si>
  <si>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</si>
  <si>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</si>
  <si>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</si>
  <si>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</si>
  <si>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</si>
  <si>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</si>
  <si>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</si>
  <si>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</si>
  <si>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</si>
  <si>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</si>
  <si>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</si>
  <si>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</si>
  <si>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</si>
  <si>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</si>
  <si>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</si>
  <si>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</si>
  <si>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</si>
  <si>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</si>
  <si>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</si>
  <si>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</si>
  <si>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</si>
  <si>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</si>
  <si>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</si>
  <si>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</si>
  <si>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</si>
  <si>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</si>
  <si>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</si>
  <si>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</si>
  <si>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</si>
  <si>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</si>
  <si>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</si>
  <si>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</si>
  <si>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</si>
  <si>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</si>
  <si>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</si>
  <si>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</si>
  <si>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</si>
  <si>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</si>
  <si>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</si>
  <si>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</si>
  <si>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</si>
  <si>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</si>
  <si>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</si>
  <si>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</si>
  <si>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</si>
  <si>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</si>
  <si>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</si>
  <si>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</si>
  <si>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</si>
  <si>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</si>
  <si>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</si>
  <si>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</si>
  <si>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</si>
  <si>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</si>
  <si>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</si>
  <si>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</si>
  <si>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</si>
  <si>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</si>
  <si>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</si>
  <si>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</si>
  <si>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</si>
  <si>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</si>
  <si>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</si>
  <si>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</si>
  <si>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</si>
  <si>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</si>
  <si>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</si>
  <si>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</si>
  <si>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</si>
  <si>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</si>
  <si>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</si>
  <si>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</si>
  <si>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</si>
  <si>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</si>
  <si>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</si>
  <si>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</si>
  <si>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</si>
  <si>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</si>
  <si>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</si>
  <si>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</si>
  <si>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</si>
  <si>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</si>
  <si>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</si>
  <si>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</si>
  <si>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</si>
  <si>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</si>
  <si>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</si>
  <si>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</si>
  <si>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</si>
  <si>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</si>
  <si>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</si>
  <si>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</si>
  <si>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</si>
  <si>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</si>
  <si>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</si>
  <si>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</si>
  <si>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</si>
  <si>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</si>
  <si>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</si>
  <si>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</si>
  <si>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</si>
  <si>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</si>
  <si>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</si>
  <si>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</si>
  <si>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</si>
  <si>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</si>
  <si>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</si>
  <si>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</si>
  <si>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</si>
  <si>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</si>
  <si>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</si>
  <si>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</si>
  <si>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</si>
  <si>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</si>
  <si>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</si>
  <si>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</si>
  <si>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</si>
  <si>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</si>
  <si>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</si>
  <si>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</si>
  <si>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</si>
  <si>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</si>
  <si>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</si>
  <si>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</si>
  <si>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</si>
  <si>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</si>
  <si>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</si>
  <si>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</si>
  <si>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</si>
  <si>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</si>
  <si>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</si>
  <si>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</si>
  <si>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</si>
  <si>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</si>
  <si>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</si>
  <si>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</si>
  <si>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</si>
  <si>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</si>
  <si>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</si>
  <si>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</si>
  <si>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</si>
  <si>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</si>
  <si>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</si>
  <si>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</si>
  <si>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</si>
  <si>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</si>
  <si>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</si>
  <si>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</si>
  <si>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</si>
  <si>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</si>
  <si>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</si>
  <si>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</si>
  <si>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</si>
  <si>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</si>
  <si>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</si>
  <si>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</si>
  <si>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</si>
  <si>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</si>
  <si>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</si>
  <si>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</si>
  <si>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</si>
  <si>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</si>
  <si>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</si>
  <si>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</si>
  <si>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</si>
  <si>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</si>
  <si>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</si>
  <si>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</si>
  <si>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</si>
  <si>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</si>
  <si>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</si>
  <si>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</si>
  <si>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</si>
  <si>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</si>
  <si>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</si>
  <si>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</si>
  <si>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</si>
  <si>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</si>
  <si>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</si>
  <si>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</si>
  <si>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</si>
  <si>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</si>
  <si>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</si>
  <si>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</si>
  <si>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</si>
  <si>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</si>
  <si>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</si>
  <si>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</si>
  <si>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</si>
  <si>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</si>
  <si>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</si>
  <si>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</si>
  <si>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</si>
  <si>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</si>
  <si>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</si>
  <si>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</si>
  <si>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</si>
  <si>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</si>
  <si>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</si>
  <si>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</si>
  <si>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</si>
  <si>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</si>
  <si>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</si>
  <si>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</si>
  <si>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</si>
  <si>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</si>
  <si>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</si>
  <si>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</si>
  <si>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</si>
  <si>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</si>
  <si>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</si>
  <si>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</si>
  <si>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</si>
  <si>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</si>
  <si>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</si>
  <si>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</si>
  <si>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</si>
  <si>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</si>
  <si>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</si>
  <si>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</si>
  <si>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</si>
  <si>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</si>
  <si>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</si>
  <si>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</si>
  <si>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</si>
  <si>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</si>
  <si>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</si>
  <si>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</si>
  <si>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</si>
  <si>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</si>
  <si>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</si>
  <si>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</si>
  <si>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</si>
  <si>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</si>
  <si>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</si>
  <si>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</si>
  <si>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</si>
  <si>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</si>
  <si>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</si>
  <si>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</si>
  <si>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</si>
  <si>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</si>
  <si>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</si>
  <si>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</si>
  <si>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</si>
  <si>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</si>
  <si>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</si>
  <si>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</si>
  <si>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</si>
  <si>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</si>
  <si>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</si>
  <si>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</si>
  <si>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</si>
  <si>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</si>
  <si>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</si>
  <si>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</si>
  <si>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</si>
  <si>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</si>
  <si>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</si>
  <si>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</si>
  <si>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</si>
  <si>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</si>
  <si>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</si>
  <si>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</si>
  <si>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</si>
  <si>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</si>
  <si>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</si>
  <si>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</si>
  <si>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</si>
  <si>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</si>
  <si>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</si>
  <si>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</si>
  <si>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</si>
  <si>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</si>
  <si>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</si>
  <si>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</si>
  <si>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</si>
  <si>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</si>
  <si>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</si>
  <si>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</si>
  <si>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</si>
  <si>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</si>
  <si>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</si>
  <si>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</si>
  <si>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</si>
  <si>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</si>
  <si>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</si>
  <si>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</si>
  <si>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</si>
  <si>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</si>
  <si>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</si>
  <si>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</si>
  <si>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</si>
  <si>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</si>
  <si>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</si>
  <si>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</si>
  <si>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</si>
  <si>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</si>
  <si>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</si>
  <si>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</si>
  <si>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</si>
  <si>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</si>
  <si>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</si>
  <si>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</si>
  <si>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</si>
  <si>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</si>
  <si>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</si>
  <si>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</si>
  <si>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</si>
  <si>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</si>
  <si>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</si>
  <si>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</si>
  <si>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</si>
  <si>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</si>
  <si>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</si>
  <si>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</si>
  <si>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</si>
  <si>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</si>
  <si>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</si>
  <si>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</si>
  <si>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</si>
  <si>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</si>
  <si>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</si>
  <si>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</si>
  <si>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</si>
  <si>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</si>
  <si>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</si>
  <si>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</si>
  <si>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</si>
  <si>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</si>
  <si>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</si>
  <si>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</si>
  <si>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</si>
  <si>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</si>
  <si>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</si>
  <si>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</si>
  <si>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</si>
  <si>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</si>
  <si>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</si>
  <si>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</si>
  <si>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</si>
  <si>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</si>
  <si>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</si>
  <si>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</si>
  <si>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</si>
  <si>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</si>
  <si>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</si>
  <si>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</si>
  <si>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</si>
  <si>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</si>
  <si>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</si>
  <si>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</si>
  <si>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</si>
  <si>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</si>
  <si>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</si>
  <si>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</si>
  <si>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</si>
  <si>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</si>
  <si>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</si>
  <si>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</si>
  <si>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</si>
  <si>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</si>
  <si>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</si>
  <si>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</si>
  <si>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</si>
  <si>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</si>
  <si>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</si>
  <si>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</si>
  <si>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</si>
  <si>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</si>
  <si>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</si>
  <si>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</si>
  <si>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</si>
  <si>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</si>
  <si>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</si>
  <si>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</si>
  <si>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</si>
  <si>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</si>
  <si>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</si>
  <si>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</si>
  <si>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</si>
  <si>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</si>
  <si>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</si>
  <si>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</si>
  <si>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</si>
  <si>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</si>
  <si>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</si>
  <si>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</si>
  <si>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</si>
  <si>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</si>
  <si>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</si>
  <si>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</si>
  <si>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</si>
  <si>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</si>
  <si>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</si>
  <si>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</si>
  <si>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</si>
  <si>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</si>
  <si>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</si>
  <si>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</si>
  <si>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</si>
  <si>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</si>
  <si>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</si>
  <si>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</si>
  <si>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</si>
  <si>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</si>
  <si>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</si>
  <si>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</si>
  <si>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</si>
  <si>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</si>
  <si>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</si>
  <si>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</si>
  <si>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</si>
  <si>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</si>
  <si>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</si>
  <si>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</si>
  <si>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</si>
  <si>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</si>
  <si>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</si>
  <si>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</si>
  <si>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</si>
  <si>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</si>
  <si>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</si>
  <si>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</si>
  <si>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</si>
  <si>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</si>
  <si>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</si>
  <si>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</si>
  <si>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</si>
  <si>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</si>
  <si>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</si>
  <si>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</si>
  <si>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</si>
  <si>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</si>
  <si>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</si>
  <si>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</si>
  <si>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</si>
  <si>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</si>
  <si>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</si>
  <si>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</si>
  <si>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</si>
  <si>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</si>
  <si>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</si>
  <si>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</si>
  <si>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</si>
  <si>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</si>
  <si>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</si>
  <si>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</si>
  <si>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</si>
  <si>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</si>
  <si>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</si>
  <si>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</si>
  <si>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</si>
  <si>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</si>
  <si>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</si>
  <si>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</si>
  <si>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</si>
  <si>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</si>
  <si>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</si>
  <si>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</si>
  <si>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</si>
  <si>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</si>
  <si>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</si>
  <si>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</si>
  <si>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</si>
  <si>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</si>
  <si>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</si>
  <si>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</si>
  <si>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</si>
  <si>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</si>
  <si>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</si>
  <si>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</si>
  <si>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</si>
  <si>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</si>
  <si>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</si>
  <si>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</si>
  <si>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</si>
  <si>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</si>
  <si>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</si>
  <si>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</si>
  <si>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</si>
  <si>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</si>
  <si>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</si>
  <si>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</si>
  <si>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</si>
  <si>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</si>
  <si>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</si>
  <si>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</si>
  <si>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</si>
  <si>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</si>
  <si>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</si>
  <si>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</si>
  <si>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</si>
  <si>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</si>
  <si>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</si>
  <si>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</si>
  <si>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</si>
  <si>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</si>
  <si>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</si>
  <si>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</si>
  <si>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</si>
  <si>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</si>
  <si>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</si>
  <si>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</si>
  <si>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</si>
  <si>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</si>
  <si>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</si>
  <si>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</si>
  <si>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</si>
  <si>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</si>
  <si>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</si>
  <si>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</si>
  <si>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</si>
  <si>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</si>
  <si>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</si>
  <si>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</si>
  <si>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</si>
  <si>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</si>
  <si>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</si>
  <si>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</si>
  <si>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</si>
  <si>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</si>
  <si>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</si>
  <si>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</si>
  <si>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</si>
  <si>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</si>
  <si>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</si>
  <si>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</si>
  <si>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</si>
  <si>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</si>
  <si>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</si>
  <si>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</si>
  <si>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</si>
  <si>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</si>
  <si>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</si>
  <si>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</si>
  <si>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</si>
  <si>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</si>
  <si>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</si>
  <si>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</si>
  <si>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</si>
  <si>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</si>
  <si>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</si>
  <si>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</si>
  <si>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</si>
  <si>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</si>
  <si>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</si>
  <si>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</si>
  <si>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</si>
  <si>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</si>
  <si>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</si>
  <si>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</si>
  <si>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</si>
  <si>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</si>
  <si>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</si>
  <si>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</si>
  <si>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</si>
  <si>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</si>
  <si>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</si>
  <si>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</si>
  <si>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</si>
  <si>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</si>
  <si>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</si>
  <si>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</si>
  <si>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</si>
  <si>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</si>
  <si>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</si>
  <si>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</si>
  <si>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</si>
  <si>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</si>
  <si>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</si>
  <si>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</si>
  <si>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</si>
  <si>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</si>
  <si>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</si>
  <si>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</si>
  <si>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</si>
  <si>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</si>
  <si>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</si>
  <si>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</si>
  <si>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</si>
  <si>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</si>
  <si>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</si>
  <si>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</si>
  <si>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</si>
  <si>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</si>
  <si>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</si>
  <si>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</si>
  <si>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</si>
  <si>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</si>
  <si>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</si>
  <si>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</si>
  <si>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</si>
  <si>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</si>
  <si>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</si>
  <si>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</si>
  <si>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</si>
  <si>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</si>
  <si>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</si>
  <si>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</si>
  <si>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</si>
  <si>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</si>
  <si>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</si>
  <si>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</si>
  <si>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</si>
  <si>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</si>
  <si>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</si>
  <si>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</si>
  <si>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</si>
  <si>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</si>
  <si>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</si>
  <si>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</si>
  <si>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</si>
  <si>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</si>
  <si>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</si>
  <si>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</si>
  <si>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</si>
  <si>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</si>
  <si>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</si>
  <si>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</si>
  <si>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</si>
  <si>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</si>
  <si>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</si>
  <si>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</si>
  <si>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</si>
  <si>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</si>
  <si>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</si>
  <si>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</si>
  <si>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</si>
  <si>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</si>
  <si>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</si>
  <si>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</si>
  <si>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</si>
  <si>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</si>
  <si>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</si>
  <si>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</si>
  <si>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</si>
  <si>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</si>
  <si>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</si>
  <si>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</si>
  <si>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</si>
  <si>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</si>
  <si>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</si>
  <si>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</si>
  <si>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</si>
  <si>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</si>
  <si>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</si>
  <si>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</si>
  <si>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</si>
  <si>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</si>
  <si>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</si>
  <si>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</si>
  <si>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</si>
  <si>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</si>
  <si>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</si>
  <si>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</si>
  <si>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</si>
  <si>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</si>
  <si>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</si>
  <si>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</si>
  <si>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</si>
  <si>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</si>
  <si>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</si>
  <si>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</si>
  <si>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</si>
  <si>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</si>
  <si>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</si>
  <si>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</si>
  <si>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</si>
  <si>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</si>
  <si>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</si>
  <si>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</si>
  <si>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</si>
  <si>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</si>
  <si>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</si>
  <si>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</si>
  <si>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</si>
  <si>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</si>
  <si>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</si>
  <si>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</si>
  <si>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</si>
  <si>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</si>
  <si>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</si>
  <si>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</si>
  <si>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</si>
  <si>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</si>
  <si>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</si>
  <si>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</si>
  <si>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</si>
  <si>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</si>
  <si>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</si>
  <si>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</si>
  <si>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</si>
  <si>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</si>
  <si>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</si>
  <si>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</si>
  <si>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</si>
  <si>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</si>
  <si>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</si>
  <si>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</si>
  <si>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</si>
  <si>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</si>
  <si>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</si>
  <si>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</si>
  <si>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</si>
  <si>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</si>
  <si>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</si>
  <si>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</si>
  <si>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</si>
  <si>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</si>
  <si>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</si>
  <si>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</si>
  <si>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</si>
  <si>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</si>
  <si>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</si>
  <si>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</si>
  <si>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</si>
  <si>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</si>
  <si>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</si>
  <si>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</si>
  <si>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</si>
  <si>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</si>
  <si>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</si>
  <si>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</si>
  <si>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</si>
  <si>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</si>
  <si>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</si>
  <si>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</si>
  <si>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</si>
  <si>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</si>
  <si>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</si>
  <si>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</si>
  <si>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</si>
  <si>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</si>
  <si>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</si>
  <si>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</si>
  <si>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</si>
  <si>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</si>
  <si>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</si>
  <si>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</si>
  <si>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</si>
  <si>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</si>
  <si>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</si>
  <si>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</si>
  <si>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</si>
  <si>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</si>
  <si>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</si>
  <si>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</si>
  <si>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</si>
  <si>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</si>
  <si>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</si>
  <si>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</si>
  <si>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</si>
  <si>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</si>
  <si>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</si>
  <si>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</si>
  <si>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</si>
  <si>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</si>
  <si>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</si>
  <si>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</si>
  <si>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</si>
  <si>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</si>
  <si>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</si>
  <si>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</si>
  <si>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</si>
  <si>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</si>
  <si>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</si>
  <si>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</si>
  <si>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</si>
  <si>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</si>
  <si>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</si>
  <si>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</si>
  <si>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</si>
  <si>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</si>
  <si>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</si>
  <si>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</si>
  <si>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</si>
  <si>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</si>
  <si>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</si>
  <si>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</si>
  <si>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</si>
  <si>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</si>
  <si>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</si>
  <si>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</si>
  <si>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</si>
  <si>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</si>
  <si>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</si>
  <si>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</si>
  <si>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</si>
  <si>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</si>
  <si>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</si>
  <si>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</si>
  <si>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</si>
  <si>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</si>
  <si>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</si>
  <si>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</si>
  <si>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</si>
  <si>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</si>
  <si>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</si>
  <si>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</si>
  <si>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</si>
  <si>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</si>
  <si>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</si>
  <si>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</si>
  <si>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</si>
  <si>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</si>
  <si>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</si>
  <si>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</si>
  <si>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</si>
  <si>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</si>
  <si>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</si>
  <si>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</si>
  <si>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</si>
  <si>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</si>
  <si>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</si>
  <si>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</si>
  <si>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</si>
  <si>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</si>
  <si>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</si>
  <si>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</si>
  <si>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</si>
  <si>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</si>
  <si>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</si>
  <si>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</si>
  <si>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</si>
  <si>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</si>
  <si>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</si>
  <si>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</si>
  <si>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</si>
  <si>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</si>
  <si>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</si>
  <si>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</si>
  <si>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</si>
  <si>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</si>
  <si>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</si>
  <si>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</si>
  <si>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</si>
  <si>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</si>
  <si>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</si>
  <si>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</si>
  <si>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</si>
  <si>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</si>
  <si>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</si>
  <si>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</si>
  <si>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</si>
  <si>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</si>
  <si>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</si>
  <si>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</si>
  <si>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</si>
  <si>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</si>
  <si>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</si>
  <si>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</si>
  <si>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</si>
  <si>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</si>
  <si>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</si>
  <si>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</si>
  <si>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</si>
  <si>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</si>
  <si>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</si>
  <si>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</si>
  <si>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</si>
  <si>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</si>
  <si>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</si>
  <si>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</si>
  <si>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</si>
  <si>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</si>
  <si>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</si>
  <si>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</si>
  <si>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</si>
  <si>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</si>
  <si>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</si>
  <si>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</si>
  <si>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</si>
  <si>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</si>
  <si>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</si>
  <si>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</si>
  <si>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</si>
  <si>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</si>
  <si>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</si>
  <si>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</si>
  <si>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</si>
  <si>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</si>
  <si>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</si>
  <si>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</si>
  <si>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</si>
  <si>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</si>
  <si>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</si>
  <si>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</si>
  <si>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</si>
  <si>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</si>
  <si>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</si>
  <si>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</si>
  <si>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</si>
  <si>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</si>
  <si>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</si>
  <si>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</si>
  <si>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</si>
  <si>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</si>
  <si>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</si>
  <si>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</si>
  <si>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</si>
  <si>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</si>
  <si>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</si>
  <si>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</si>
  <si>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</si>
  <si>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</si>
  <si>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</si>
  <si>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</si>
  <si>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</si>
  <si>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</si>
  <si>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</si>
  <si>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</si>
  <si>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</si>
  <si>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</si>
  <si>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</si>
  <si>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</si>
  <si>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</si>
  <si>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</si>
  <si>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</si>
  <si>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</si>
  <si>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</si>
  <si>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</si>
  <si>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</si>
  <si>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</si>
  <si>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</si>
  <si>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</si>
  <si>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</si>
  <si>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</si>
  <si>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</si>
  <si>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</si>
  <si>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</si>
  <si>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</si>
  <si>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</si>
  <si>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</si>
  <si>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</si>
  <si>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</si>
  <si>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</si>
  <si>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</si>
  <si>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</si>
  <si>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</si>
  <si>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</si>
  <si>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</si>
  <si>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</si>
  <si>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</si>
  <si>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</si>
  <si>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</si>
  <si>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</si>
  <si>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</si>
  <si>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</si>
  <si>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</si>
  <si>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</si>
  <si>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</si>
  <si>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</si>
  <si>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</si>
  <si>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</si>
  <si>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</si>
  <si>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</si>
  <si>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</si>
  <si>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</si>
  <si>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</si>
  <si>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</si>
  <si>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</si>
  <si>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</si>
  <si>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</si>
  <si>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</si>
  <si>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</si>
  <si>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</si>
  <si>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</si>
  <si>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</si>
  <si>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</si>
  <si>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</si>
  <si>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</si>
  <si>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</si>
  <si>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</si>
  <si>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</si>
  <si>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</si>
  <si>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</si>
  <si>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</si>
  <si>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</si>
  <si>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</si>
  <si>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</si>
  <si>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</si>
  <si>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</si>
  <si>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</si>
  <si>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</si>
  <si>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</si>
  <si>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</si>
  <si>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</si>
  <si>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</si>
  <si>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</si>
  <si>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</si>
  <si>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</si>
  <si>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</si>
  <si>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</si>
  <si>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</si>
  <si>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</si>
  <si>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</si>
  <si>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</si>
  <si>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</si>
  <si>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</si>
  <si>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</si>
  <si>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</si>
  <si>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</si>
  <si>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</si>
  <si>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</si>
  <si>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</si>
  <si>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</si>
  <si>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</si>
  <si>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</si>
  <si>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</si>
  <si>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</si>
  <si>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</si>
  <si>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</si>
  <si>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</si>
  <si>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</si>
  <si>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</si>
  <si>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</si>
  <si>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</si>
  <si>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</si>
  <si>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</si>
  <si>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</si>
  <si>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</si>
  <si>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</si>
  <si>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</si>
  <si>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</si>
  <si>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</si>
  <si>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</si>
  <si>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</si>
  <si>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</si>
  <si>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</si>
  <si>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</si>
  <si>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</si>
  <si>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</si>
  <si>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</si>
  <si>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</si>
  <si>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</si>
  <si>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</si>
  <si>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</si>
  <si>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</si>
  <si>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</si>
  <si>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</si>
  <si>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</si>
  <si>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</si>
  <si>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</si>
  <si>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</si>
  <si>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</si>
  <si>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</si>
  <si>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</si>
  <si>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</si>
  <si>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</si>
  <si>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</si>
  <si>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</si>
  <si>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</si>
  <si>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</si>
  <si>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</si>
  <si>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</si>
  <si>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</si>
  <si>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</si>
  <si>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</si>
  <si>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</si>
  <si>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</si>
  <si>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</si>
  <si>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</si>
  <si>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</si>
  <si>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</si>
  <si>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</si>
  <si>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</si>
  <si>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</si>
  <si>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</si>
  <si>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</si>
  <si>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</si>
  <si>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</si>
  <si>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</si>
  <si>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</si>
  <si>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</si>
  <si>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</si>
  <si>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</si>
  <si>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</si>
  <si>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</si>
  <si>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</si>
  <si>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</si>
  <si>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</si>
  <si>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</si>
  <si>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</si>
  <si>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</si>
  <si>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</si>
  <si>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</si>
  <si>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</si>
  <si>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</si>
  <si>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</si>
  <si>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</si>
  <si>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</si>
  <si>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</si>
  <si>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</si>
  <si>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</si>
  <si>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</si>
  <si>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</si>
  <si>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</si>
  <si>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</si>
  <si>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</si>
  <si>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</si>
  <si>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</si>
  <si>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</si>
  <si>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</si>
  <si>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</si>
  <si>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</si>
  <si>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</si>
  <si>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</si>
  <si>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</si>
  <si>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</si>
  <si>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</si>
  <si>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</si>
  <si>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</si>
  <si>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</si>
  <si>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</si>
  <si>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</si>
  <si>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</si>
  <si>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</si>
  <si>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</si>
  <si>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</si>
  <si>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</si>
  <si>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</si>
  <si>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</si>
  <si>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</si>
  <si>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</si>
  <si>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</si>
  <si>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</si>
  <si>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</si>
  <si>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</si>
  <si>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</si>
  <si>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</si>
  <si>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</si>
  <si>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</si>
  <si>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</si>
  <si>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</si>
  <si>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</si>
  <si>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</si>
  <si>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</si>
  <si>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</si>
  <si>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</si>
  <si>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</si>
  <si>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</si>
  <si>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</si>
  <si>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</si>
  <si>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</si>
  <si>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</si>
  <si>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</si>
  <si>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</si>
  <si>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</si>
  <si>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</si>
  <si>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</si>
  <si>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</si>
  <si>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</si>
  <si>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</si>
  <si>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</si>
  <si>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</si>
  <si>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</si>
  <si>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</si>
  <si>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</si>
  <si>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</si>
  <si>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</si>
  <si>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</si>
  <si>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</si>
  <si>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</si>
  <si>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</si>
  <si>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</si>
  <si>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</si>
  <si>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</si>
  <si>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</si>
  <si>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</si>
  <si>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</si>
  <si>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</si>
  <si>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</si>
  <si>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</si>
  <si>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</si>
  <si>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</si>
  <si>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</si>
  <si>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</si>
  <si>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</si>
  <si>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</si>
  <si>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</si>
  <si>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</si>
  <si>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</si>
  <si>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</si>
  <si>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</si>
  <si>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</si>
  <si>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</si>
  <si>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</si>
  <si>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</si>
  <si>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</si>
  <si>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</si>
  <si>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</si>
  <si>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</si>
  <si>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</si>
  <si>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</si>
  <si>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</si>
  <si>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</si>
  <si>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</si>
  <si>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</si>
  <si>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</si>
  <si>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</si>
  <si>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</si>
  <si>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</si>
  <si>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</si>
  <si>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</si>
  <si>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</si>
  <si>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</si>
  <si>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</si>
  <si>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</si>
  <si>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</si>
  <si>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</si>
  <si>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</si>
  <si>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</si>
  <si>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</si>
  <si>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</si>
  <si>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</si>
  <si>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</si>
  <si>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</si>
  <si>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</si>
  <si>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</si>
  <si>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</si>
  <si>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</si>
  <si>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</si>
  <si>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</si>
  <si>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</si>
  <si>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</si>
  <si>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</si>
  <si>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</si>
  <si>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</si>
  <si>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</si>
  <si>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</si>
  <si>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</si>
  <si>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</si>
  <si>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</si>
  <si>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</si>
  <si>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</si>
  <si>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</si>
  <si>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</si>
  <si>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</si>
  <si>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</si>
  <si>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</si>
  <si>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</si>
  <si>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</si>
  <si>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</si>
  <si>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</si>
  <si>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</si>
  <si>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</si>
  <si>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</si>
  <si>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</si>
  <si>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</si>
  <si>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</si>
  <si>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</si>
  <si>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</si>
  <si>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</si>
  <si>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</si>
  <si>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</si>
  <si>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</si>
  <si>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</si>
  <si>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</si>
  <si>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</si>
  <si>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</si>
  <si>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</si>
  <si>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</si>
  <si>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</si>
  <si>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</si>
  <si>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</si>
  <si>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</si>
  <si>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</si>
  <si>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</si>
  <si>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</si>
  <si>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</si>
  <si>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</si>
  <si>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</si>
  <si>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</si>
  <si>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</si>
  <si>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</si>
  <si>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</si>
  <si>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</si>
  <si>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</si>
  <si>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</si>
  <si>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</si>
  <si>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</si>
  <si>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</si>
  <si>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</si>
  <si>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</si>
  <si>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</si>
  <si>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</si>
  <si>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</si>
  <si>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</si>
  <si>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</si>
  <si>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</si>
  <si>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</si>
  <si>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</si>
  <si>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</si>
  <si>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</si>
  <si>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</si>
  <si>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</si>
  <si>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</si>
  <si>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</si>
  <si>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</si>
  <si>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</si>
  <si>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</si>
  <si>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</si>
  <si>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</si>
  <si>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</si>
  <si>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</si>
  <si>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</si>
  <si>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</si>
  <si>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</si>
  <si>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</si>
  <si>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</si>
  <si>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</si>
  <si>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</si>
  <si>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</si>
  <si>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</si>
  <si>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</si>
  <si>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</si>
  <si>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</si>
  <si>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</si>
  <si>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</si>
  <si>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</si>
  <si>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</si>
  <si>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</si>
  <si>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</si>
  <si>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</si>
  <si>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</si>
  <si>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</si>
  <si>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</si>
  <si>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</si>
  <si>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</si>
  <si>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</si>
  <si>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</si>
  <si>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</si>
  <si>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</si>
  <si>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</si>
  <si>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</si>
  <si>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</si>
  <si>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</si>
  <si>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</si>
  <si>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</si>
  <si>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</si>
  <si>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</si>
  <si>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</si>
  <si>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</si>
  <si>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</si>
  <si>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</si>
  <si>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</si>
  <si>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</si>
  <si>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</si>
  <si>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</si>
  <si>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</si>
  <si>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</si>
  <si>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</si>
  <si>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</si>
  <si>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</si>
  <si>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</si>
  <si>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</si>
  <si>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</si>
  <si>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</si>
  <si>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</si>
  <si>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</si>
  <si>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</si>
  <si>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</si>
  <si>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</si>
  <si>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</si>
  <si>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</si>
  <si>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</si>
  <si>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</si>
  <si>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</si>
  <si>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</si>
  <si>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</si>
  <si>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</si>
  <si>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</si>
  <si>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</si>
  <si>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</si>
  <si>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</si>
  <si>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</si>
  <si>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</si>
  <si>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</si>
  <si>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</si>
  <si>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</si>
  <si>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</si>
  <si>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</si>
  <si>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</si>
  <si>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</si>
  <si>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</si>
  <si>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</si>
  <si>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</si>
  <si>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</si>
  <si>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</si>
  <si>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</si>
  <si>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</si>
  <si>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</si>
  <si>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</si>
  <si>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</si>
  <si>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</si>
  <si>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</si>
  <si>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</si>
  <si>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</si>
  <si>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</si>
  <si>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</si>
  <si>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</si>
  <si>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</si>
  <si>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</si>
  <si>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</si>
  <si>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</si>
  <si>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</si>
  <si>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</si>
  <si>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</si>
  <si>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</si>
  <si>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</si>
  <si>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</si>
  <si>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</si>
  <si>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</si>
  <si>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</si>
  <si>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</si>
  <si>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</si>
  <si>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</si>
  <si>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</si>
  <si>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</si>
  <si>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</si>
  <si>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</si>
  <si>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</si>
  <si>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</si>
  <si>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</si>
  <si>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</si>
  <si>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</si>
  <si>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</si>
  <si>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</si>
  <si>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</si>
  <si>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</si>
  <si>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</si>
  <si>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</si>
  <si>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</si>
  <si>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</si>
  <si>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</si>
  <si>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</si>
  <si>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</si>
  <si>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</si>
  <si>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</si>
  <si>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</si>
  <si>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</si>
  <si>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</si>
  <si>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</si>
  <si>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</si>
  <si>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</si>
  <si>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</si>
  <si>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</si>
  <si>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</si>
  <si>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</si>
  <si>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</si>
  <si>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</si>
  <si>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</si>
  <si>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</si>
  <si>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</si>
  <si>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</si>
  <si>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</si>
  <si>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</si>
  <si>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</si>
  <si>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</si>
  <si>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</si>
  <si>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</si>
  <si>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</si>
  <si>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</si>
  <si>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</si>
  <si>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</si>
  <si>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</si>
  <si>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</si>
  <si>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</si>
  <si>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</si>
  <si>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</si>
  <si>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</si>
  <si>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</si>
  <si>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</si>
  <si>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</si>
  <si>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</si>
  <si>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</si>
  <si>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</si>
  <si>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</si>
  <si>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</si>
  <si>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</si>
  <si>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</si>
  <si>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</si>
  <si>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</si>
  <si>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</si>
  <si>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</si>
  <si>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</si>
  <si>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</si>
  <si>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</si>
  <si>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</si>
  <si>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</si>
  <si>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</si>
  <si>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</si>
  <si>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</si>
  <si>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</si>
  <si>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</si>
  <si>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</si>
  <si>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</si>
  <si>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</si>
  <si>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</si>
  <si>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</si>
  <si>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</si>
  <si>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</si>
  <si>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</si>
  <si>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</si>
  <si>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</si>
  <si>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</si>
  <si>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</si>
  <si>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</si>
  <si>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</si>
  <si>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</si>
  <si>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</si>
  <si>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</si>
  <si>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</si>
  <si>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</si>
  <si>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</si>
  <si>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</si>
  <si>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</si>
  <si>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</si>
  <si>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</si>
  <si>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</si>
  <si>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</si>
  <si>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</si>
  <si>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</si>
  <si>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</si>
  <si>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</si>
  <si>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</si>
  <si>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</si>
  <si>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</si>
  <si>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</si>
  <si>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</si>
  <si>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</si>
  <si>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</si>
  <si>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</si>
  <si>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</si>
  <si>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</si>
  <si>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</si>
  <si>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</si>
  <si>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</si>
  <si>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</si>
  <si>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</si>
  <si>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</si>
  <si>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</si>
  <si>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</si>
  <si>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</si>
  <si>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</si>
  <si>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</si>
  <si>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</si>
  <si>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</si>
  <si>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</si>
  <si>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</si>
  <si>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</si>
  <si>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</si>
  <si>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</si>
  <si>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</si>
  <si>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</si>
  <si>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</si>
  <si>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</si>
  <si>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</si>
  <si>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</si>
  <si>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</si>
  <si>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</si>
  <si>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</si>
  <si>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</si>
  <si>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</si>
  <si>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</si>
  <si>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</si>
  <si>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</si>
  <si>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</si>
  <si>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</si>
  <si>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</si>
  <si>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</si>
  <si>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</si>
  <si>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</si>
  <si>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</si>
  <si>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</si>
  <si>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</si>
  <si>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</si>
  <si>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</si>
  <si>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</si>
  <si>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</si>
  <si>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</si>
  <si>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</si>
  <si>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</si>
  <si>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</si>
  <si>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</si>
  <si>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</si>
  <si>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</si>
  <si>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</si>
  <si>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</si>
  <si>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</si>
  <si>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</si>
  <si>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</si>
  <si>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</si>
  <si>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</si>
  <si>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</si>
  <si>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</si>
  <si>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</si>
  <si>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</si>
  <si>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</si>
  <si>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</si>
  <si>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</si>
  <si>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</si>
  <si>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</si>
  <si>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</si>
  <si>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</si>
  <si>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</si>
  <si>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</si>
  <si>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</si>
  <si>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</si>
  <si>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</si>
  <si>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</si>
  <si>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</si>
  <si>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</si>
  <si>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</si>
  <si>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</si>
  <si>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</si>
  <si>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</si>
  <si>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</si>
  <si>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</si>
  <si>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</si>
  <si>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</si>
  <si>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</si>
  <si>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</si>
  <si>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</si>
  <si>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</si>
  <si>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</si>
  <si>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</si>
  <si>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</si>
  <si>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</si>
  <si>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</si>
  <si>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</si>
  <si>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</si>
  <si>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</si>
  <si>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</si>
  <si>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</si>
  <si>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</si>
  <si>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</si>
  <si>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</si>
  <si>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</si>
  <si>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</si>
  <si>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</si>
  <si>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</si>
  <si>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</si>
  <si>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</si>
  <si>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</si>
  <si>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</si>
  <si>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</si>
  <si>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</si>
  <si>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</si>
  <si>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</si>
  <si>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</si>
  <si>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</si>
  <si>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</si>
  <si>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</si>
  <si>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</si>
  <si>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</si>
  <si>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</si>
  <si>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</si>
  <si>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</si>
  <si>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</si>
  <si>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</si>
  <si>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</si>
  <si>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</si>
  <si>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</si>
  <si>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</si>
  <si>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</si>
  <si>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</si>
  <si>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</si>
  <si>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</si>
  <si>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</si>
  <si>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</si>
  <si>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</si>
  <si>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</si>
  <si>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</si>
  <si>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</si>
  <si>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</si>
  <si>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</si>
  <si>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</si>
  <si>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</si>
  <si>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</si>
  <si>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</si>
  <si>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</si>
  <si>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</si>
  <si>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</si>
  <si>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</si>
  <si>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</si>
  <si>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</si>
  <si>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</si>
  <si>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</si>
  <si>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</si>
  <si>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</si>
  <si>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</si>
  <si>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</si>
  <si>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</si>
  <si>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</si>
  <si>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</si>
  <si>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</si>
  <si>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</si>
  <si>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</si>
  <si>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</si>
  <si>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</si>
  <si>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</si>
  <si>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</si>
  <si>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</si>
  <si>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</si>
  <si>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</si>
  <si>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</si>
  <si>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</si>
  <si>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</si>
  <si>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</si>
  <si>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</si>
  <si>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</si>
  <si>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</si>
  <si>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</si>
  <si>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</si>
  <si>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</si>
  <si>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</si>
  <si>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</si>
  <si>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</si>
  <si>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</si>
  <si>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</si>
  <si>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</si>
  <si>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</si>
  <si>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</si>
  <si>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</si>
  <si>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</si>
  <si>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</si>
  <si>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</si>
  <si>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</si>
  <si>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</si>
  <si>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</si>
  <si>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</si>
  <si>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</si>
  <si>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</si>
  <si>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</si>
  <si>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</si>
  <si>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</si>
  <si>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</si>
  <si>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</si>
  <si>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</si>
  <si>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</si>
  <si>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</si>
  <si>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</si>
  <si>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</si>
  <si>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</si>
  <si>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</si>
  <si>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</si>
  <si>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</si>
  <si>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</si>
  <si>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</si>
  <si>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</si>
  <si>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</si>
  <si>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</si>
  <si>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</si>
  <si>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</si>
  <si>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</si>
  <si>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</si>
  <si>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</si>
  <si>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</si>
  <si>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</si>
  <si>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</si>
  <si>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</si>
  <si>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</si>
  <si>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</si>
  <si>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</si>
  <si>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</si>
  <si>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</si>
  <si>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</si>
  <si>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</si>
  <si>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</si>
  <si>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</si>
  <si>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</si>
  <si>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</si>
  <si>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</si>
  <si>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</si>
  <si>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</si>
  <si>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</si>
  <si>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</si>
  <si>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</si>
  <si>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</si>
  <si>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</si>
  <si>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</si>
  <si>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</si>
  <si>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</si>
  <si>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</si>
  <si>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</si>
  <si>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</si>
  <si>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</si>
  <si>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</si>
  <si>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</si>
  <si>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</si>
  <si>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</si>
  <si>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</si>
  <si>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</si>
  <si>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</si>
  <si>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</si>
  <si>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</si>
  <si>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</si>
  <si>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</si>
  <si>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</si>
  <si>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</si>
  <si>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</si>
  <si>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</si>
  <si>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</si>
  <si>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</si>
  <si>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</si>
  <si>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</si>
  <si>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</si>
  <si>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</si>
  <si>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</si>
  <si>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</si>
  <si>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</si>
  <si>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</si>
  <si>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</si>
  <si>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</si>
  <si>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</si>
  <si>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</si>
  <si>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</si>
  <si>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</si>
  <si>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</si>
  <si>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</si>
  <si>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</si>
  <si>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</si>
  <si>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</si>
  <si>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</si>
  <si>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</si>
  <si>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</si>
  <si>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</si>
  <si>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</si>
  <si>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</si>
  <si>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</si>
  <si>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</si>
  <si>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</si>
  <si>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</si>
  <si>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</si>
  <si>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</si>
  <si>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</si>
  <si>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</si>
  <si>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</si>
  <si>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</si>
  <si>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</si>
  <si>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</si>
  <si>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</si>
  <si>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</si>
  <si>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</si>
  <si>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</si>
  <si>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</si>
  <si>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</si>
  <si>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</si>
  <si>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</si>
  <si>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</si>
  <si>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</si>
  <si>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</si>
  <si>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</si>
  <si>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</si>
  <si>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</si>
  <si>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</si>
  <si>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</si>
  <si>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</si>
  <si>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</si>
  <si>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</si>
  <si>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</si>
  <si>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</si>
  <si>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</si>
  <si>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</si>
  <si>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</si>
  <si>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</si>
  <si>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</si>
  <si>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</si>
  <si>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</si>
  <si>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</si>
  <si>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</si>
  <si>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</si>
  <si>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</si>
  <si>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</si>
  <si>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</si>
  <si>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</si>
  <si>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</si>
  <si>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</si>
  <si>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</si>
  <si>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</si>
  <si>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</si>
  <si>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</si>
  <si>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</si>
  <si>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</si>
  <si>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</si>
  <si>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</si>
  <si>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</si>
  <si>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</si>
  <si>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</si>
  <si>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</si>
  <si>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</si>
  <si>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</si>
  <si>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</si>
  <si>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</si>
  <si>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</si>
  <si>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</si>
  <si>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</si>
  <si>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</si>
  <si>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</si>
  <si>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</si>
  <si>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</si>
  <si>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</si>
  <si>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</si>
  <si>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</si>
  <si>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</si>
  <si>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</si>
  <si>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</si>
  <si>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</si>
  <si>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</si>
  <si>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</si>
  <si>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</si>
  <si>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</si>
  <si>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</si>
  <si>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</si>
  <si>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</si>
  <si>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</si>
  <si>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</si>
  <si>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</si>
  <si>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</si>
  <si>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</si>
  <si>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</si>
  <si>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</si>
  <si>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</si>
  <si>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</si>
  <si>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</si>
  <si>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</si>
  <si>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</si>
  <si>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</si>
  <si>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</si>
  <si>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</si>
  <si>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</si>
  <si>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</si>
  <si>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</si>
  <si>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</si>
  <si>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</si>
  <si>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</si>
  <si>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</si>
  <si>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</si>
  <si>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</si>
  <si>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</si>
  <si>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</si>
  <si>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</si>
  <si>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</si>
  <si>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</si>
  <si>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</si>
  <si>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</si>
  <si>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</si>
  <si>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</si>
  <si>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</si>
  <si>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</si>
  <si>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</si>
  <si>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</si>
  <si>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</si>
  <si>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</si>
  <si>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</si>
  <si>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</si>
  <si>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</si>
  <si>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</si>
  <si>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</si>
  <si>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</si>
  <si>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</si>
  <si>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</si>
  <si>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</si>
  <si>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</si>
  <si>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</si>
  <si>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</si>
  <si>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</si>
  <si>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</si>
  <si>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</si>
  <si>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</si>
  <si>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</si>
  <si>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</si>
  <si>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</si>
  <si>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</si>
  <si>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</si>
  <si>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</si>
  <si>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</si>
  <si>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</si>
  <si>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</si>
  <si>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</si>
  <si>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</si>
  <si>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</si>
  <si>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</si>
  <si>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</si>
  <si>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</si>
  <si>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</si>
  <si>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</si>
  <si>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</si>
  <si>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</si>
  <si>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</si>
  <si>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</si>
  <si>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</si>
  <si>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</si>
  <si>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</si>
  <si>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</si>
  <si>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</si>
  <si>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</si>
  <si>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</si>
  <si>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</si>
  <si>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</si>
  <si>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</si>
  <si>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</si>
  <si>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</si>
  <si>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</si>
  <si>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</si>
  <si>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</si>
  <si>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</si>
  <si>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</si>
  <si>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</si>
  <si>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</si>
  <si>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</si>
  <si>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</si>
  <si>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</si>
  <si>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</si>
  <si>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</si>
  <si>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</si>
  <si>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</si>
  <si>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</si>
  <si>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</si>
  <si>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</si>
  <si>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</si>
  <si>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</si>
  <si>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</si>
  <si>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</si>
  <si>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</si>
  <si>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</si>
  <si>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</si>
  <si>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</si>
  <si>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</si>
  <si>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</si>
  <si>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</si>
  <si>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</si>
  <si>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</si>
  <si>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</si>
  <si>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</si>
  <si>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</si>
  <si>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</si>
  <si>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</si>
  <si>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</si>
  <si>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</si>
  <si>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</si>
  <si>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</si>
  <si>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</si>
  <si>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</si>
  <si>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</si>
  <si>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</si>
  <si>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</si>
  <si>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</si>
  <si>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</si>
  <si>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</si>
  <si>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</si>
  <si>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</si>
  <si>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</si>
  <si>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</si>
  <si>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</si>
  <si>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</si>
  <si>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</si>
  <si>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</si>
  <si>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</si>
  <si>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</si>
  <si>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</si>
  <si>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</si>
  <si>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</si>
  <si>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</si>
  <si>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</si>
  <si>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</si>
  <si>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</si>
  <si>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</si>
  <si>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</si>
  <si>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</si>
  <si>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</si>
  <si>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</si>
  <si>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</si>
  <si>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</si>
  <si>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</si>
  <si>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</si>
  <si>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</si>
  <si>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</si>
  <si>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</si>
  <si>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</si>
  <si>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</si>
  <si>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</si>
  <si>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</si>
  <si>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</si>
  <si>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</si>
  <si>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</si>
  <si>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</si>
  <si>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</si>
  <si>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</si>
  <si>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</si>
  <si>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</si>
  <si>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</si>
  <si>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</si>
  <si>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</si>
  <si>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</si>
  <si>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</si>
  <si>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</si>
  <si>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</si>
  <si>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</si>
  <si>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</si>
  <si>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</si>
  <si>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</si>
  <si>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</si>
  <si>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</si>
  <si>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</si>
  <si>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</si>
  <si>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</si>
  <si>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</si>
  <si>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</si>
  <si>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</si>
  <si>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</si>
  <si>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</si>
  <si>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</si>
  <si>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</si>
  <si>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</si>
  <si>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</si>
  <si>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</si>
  <si>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</si>
  <si>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</si>
  <si>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</si>
  <si>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</si>
  <si>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</si>
  <si>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</si>
  <si>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</si>
  <si>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</si>
  <si>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</si>
  <si>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</si>
  <si>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</si>
  <si>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</si>
  <si>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</si>
  <si>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</si>
  <si>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</si>
  <si>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</si>
  <si>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</si>
  <si>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</si>
  <si>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</si>
  <si>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</si>
  <si>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</si>
  <si>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</si>
  <si>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</si>
  <si>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</si>
  <si>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</si>
  <si>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</si>
  <si>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</si>
  <si>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</si>
  <si>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</si>
  <si>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</si>
  <si>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</si>
  <si>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</si>
  <si>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</si>
  <si>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</si>
  <si>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</si>
  <si>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</si>
  <si>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</si>
  <si>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</si>
  <si>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</si>
  <si>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</si>
  <si>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</si>
  <si>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</si>
  <si>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</si>
  <si>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</si>
  <si>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</si>
  <si>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</si>
  <si>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</si>
  <si>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</si>
  <si>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</si>
  <si>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</si>
  <si>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</si>
  <si>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</si>
  <si>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</si>
  <si>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</si>
  <si>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</si>
  <si>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</si>
  <si>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</si>
  <si>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</si>
  <si>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</si>
  <si>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</si>
  <si>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</si>
  <si>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</si>
  <si>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</si>
  <si>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</si>
  <si>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</si>
  <si>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</si>
  <si>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</si>
  <si>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</si>
  <si>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</si>
  <si>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</si>
  <si>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</si>
  <si>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</si>
  <si>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</si>
  <si>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</si>
  <si>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</si>
  <si>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</si>
  <si>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</si>
  <si>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</si>
  <si>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</si>
  <si>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</si>
  <si>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</si>
  <si>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</si>
  <si>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</si>
  <si>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</si>
  <si>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</si>
  <si>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</si>
  <si>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</si>
  <si>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</si>
  <si>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</si>
  <si>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</si>
  <si>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</si>
  <si>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</si>
  <si>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</si>
  <si>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</si>
  <si>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</si>
  <si>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</si>
  <si>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</si>
  <si>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</si>
  <si>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</si>
  <si>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</si>
  <si>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</si>
  <si>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</si>
  <si>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</si>
  <si>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</si>
  <si>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</si>
  <si>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</si>
  <si>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</si>
  <si>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</si>
  <si>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</si>
  <si>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</si>
  <si>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</si>
  <si>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</si>
  <si>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</si>
  <si>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</si>
  <si>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</si>
  <si>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</si>
  <si>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</si>
  <si>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</si>
  <si>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</si>
  <si>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</si>
  <si>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</si>
  <si>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</si>
  <si>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</si>
  <si>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</si>
  <si>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</si>
  <si>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</si>
  <si>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</si>
  <si>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</si>
  <si>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</si>
  <si>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</si>
  <si>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</si>
  <si>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</si>
  <si>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</si>
  <si>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</si>
  <si>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</si>
  <si>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</si>
  <si>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</si>
  <si>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</si>
  <si>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</si>
  <si>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</si>
  <si>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</si>
  <si>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</si>
  <si>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</si>
  <si>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</si>
  <si>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</si>
  <si>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</si>
  <si>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</si>
  <si>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</si>
  <si>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</si>
  <si>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</si>
  <si>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</si>
  <si>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</si>
  <si>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</si>
  <si>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</si>
  <si>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</si>
  <si>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</si>
  <si>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</si>
  <si>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</si>
  <si>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</si>
  <si>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</si>
  <si>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</si>
  <si>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</si>
  <si>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</si>
  <si>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</si>
  <si>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</si>
  <si>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</si>
  <si>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</si>
  <si>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</si>
  <si>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</si>
  <si>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</si>
  <si>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</si>
  <si>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</si>
  <si>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</si>
  <si>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</si>
  <si>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</si>
  <si>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</si>
  <si>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</si>
  <si>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</si>
  <si>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</si>
  <si>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</si>
  <si>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</si>
  <si>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</si>
  <si>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</si>
  <si>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</si>
  <si>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</si>
  <si>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</si>
  <si>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</si>
  <si>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</si>
  <si>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</si>
  <si>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</si>
  <si>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</si>
  <si>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</si>
  <si>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</si>
  <si>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</si>
  <si>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</si>
  <si>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</si>
  <si>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</si>
  <si>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</si>
  <si>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</si>
  <si>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</si>
  <si>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</si>
  <si>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</si>
  <si>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</si>
  <si>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</si>
  <si>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</si>
  <si>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</si>
  <si>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</si>
  <si>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</si>
  <si>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</si>
  <si>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</si>
  <si>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</si>
  <si>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</si>
  <si>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</si>
  <si>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</si>
  <si>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</si>
  <si>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</si>
  <si>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</si>
  <si>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</si>
  <si>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</si>
  <si>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</si>
  <si>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</si>
  <si>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</si>
  <si>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</si>
  <si>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</si>
  <si>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</si>
  <si>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</si>
  <si>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</si>
  <si>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</si>
  <si>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</si>
  <si>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</si>
  <si>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</si>
  <si>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</si>
  <si>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</si>
  <si>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</si>
  <si>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</si>
  <si>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</si>
  <si>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</si>
  <si>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</si>
  <si>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</si>
  <si>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</si>
  <si>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</si>
  <si>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</si>
  <si>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</si>
  <si>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</si>
  <si>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</si>
  <si>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</si>
  <si>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</si>
  <si>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</si>
  <si>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</si>
  <si>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</si>
  <si>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</si>
  <si>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</si>
  <si>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</si>
  <si>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</si>
  <si>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</si>
  <si>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</si>
  <si>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</si>
  <si>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</si>
  <si>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</si>
  <si>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</si>
  <si>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</si>
  <si>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</si>
  <si>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</si>
  <si>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</si>
  <si>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</si>
  <si>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</si>
  <si>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</si>
  <si>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</si>
  <si>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</si>
  <si>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</si>
  <si>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</si>
  <si>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</si>
  <si>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</si>
  <si>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</si>
  <si>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</si>
  <si>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</si>
  <si>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</si>
  <si>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</si>
  <si>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</si>
  <si>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</si>
  <si>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</si>
  <si>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</si>
  <si>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</si>
  <si>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</si>
  <si>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</si>
  <si>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</si>
  <si>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</si>
  <si>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</si>
  <si>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</si>
  <si>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</si>
  <si>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</si>
  <si>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</si>
  <si>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</si>
  <si>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</si>
  <si>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</si>
  <si>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</si>
  <si>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</si>
  <si>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</si>
  <si>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</si>
  <si>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</si>
  <si>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</si>
  <si>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</si>
  <si>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</si>
  <si>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</si>
  <si>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</si>
  <si>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</si>
  <si>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</si>
  <si>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</si>
  <si>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</si>
  <si>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</si>
  <si>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</si>
  <si>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</si>
  <si>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</si>
  <si>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</si>
  <si>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</si>
  <si>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</si>
  <si>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</si>
  <si>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</si>
  <si>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</si>
  <si>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</si>
  <si>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</si>
  <si>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</si>
  <si>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</si>
  <si>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</si>
  <si>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</si>
  <si>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</si>
  <si>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</si>
  <si>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</si>
  <si>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</si>
  <si>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</si>
  <si>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</si>
  <si>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</si>
  <si>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</si>
  <si>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</si>
  <si>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</si>
  <si>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</si>
  <si>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</si>
  <si>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</si>
  <si>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</si>
  <si>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</si>
  <si>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</si>
  <si>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</si>
  <si>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</si>
  <si>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</si>
  <si>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</si>
  <si>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</si>
  <si>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</si>
  <si>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</si>
  <si>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</si>
  <si>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</si>
  <si>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</si>
  <si>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</si>
  <si>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</si>
  <si>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</si>
  <si>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</si>
  <si>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</si>
  <si>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</si>
  <si>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</si>
  <si>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</si>
  <si>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</si>
  <si>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</si>
  <si>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</si>
  <si>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</si>
  <si>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</si>
  <si>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</si>
  <si>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</si>
  <si>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</si>
  <si>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</si>
  <si>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</si>
  <si>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</si>
  <si>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</si>
  <si>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</si>
  <si>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</si>
  <si>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</si>
  <si>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</si>
  <si>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</si>
  <si>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</si>
  <si>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</si>
  <si>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</si>
  <si>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</si>
  <si>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</si>
  <si>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</si>
  <si>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</si>
  <si>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</si>
  <si>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</si>
  <si>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</si>
  <si>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</si>
  <si>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</si>
  <si>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</si>
  <si>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</si>
  <si>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</si>
  <si>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</si>
  <si>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</si>
  <si>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</si>
  <si>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</si>
  <si>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</si>
  <si>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</si>
  <si>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</si>
  <si>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</si>
  <si>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</si>
  <si>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</si>
  <si>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</si>
  <si>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</si>
  <si>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</si>
  <si>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</si>
  <si>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</si>
  <si>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</si>
  <si>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</si>
  <si>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</si>
  <si>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</si>
  <si>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</si>
  <si>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</si>
  <si>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</si>
  <si>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</si>
  <si>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</si>
  <si>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</si>
  <si>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</si>
  <si>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</si>
  <si>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</si>
  <si>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</si>
  <si>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</si>
  <si>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</si>
  <si>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</si>
  <si>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</si>
  <si>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</si>
  <si>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</si>
  <si>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</si>
  <si>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</si>
  <si>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</si>
  <si>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</si>
  <si>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</si>
  <si>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</si>
  <si>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</si>
  <si>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</si>
  <si>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</si>
  <si>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</si>
  <si>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</si>
  <si>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</si>
  <si>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</si>
  <si>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</si>
  <si>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</si>
  <si>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</si>
  <si>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</si>
  <si>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</si>
  <si>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</si>
  <si>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</si>
  <si>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</si>
  <si>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</si>
  <si>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</si>
  <si>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</si>
  <si>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</si>
  <si>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</si>
  <si>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</si>
  <si>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</si>
  <si>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</si>
  <si>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</si>
  <si>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</si>
  <si>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</si>
  <si>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</si>
  <si>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</si>
  <si>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</si>
  <si>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</si>
  <si>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</si>
  <si>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</si>
  <si>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</si>
  <si>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</si>
  <si>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</si>
  <si>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</si>
  <si>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</si>
  <si>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</si>
  <si>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</si>
  <si>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</si>
  <si>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</si>
  <si>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</si>
  <si>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</si>
  <si>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</si>
  <si>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</si>
  <si>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</si>
  <si>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</si>
  <si>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</si>
  <si>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</si>
  <si>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</si>
  <si>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</si>
  <si>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</si>
  <si>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</si>
  <si>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</si>
  <si>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</si>
  <si>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</si>
  <si>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</si>
  <si>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</si>
  <si>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</si>
  <si>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</si>
  <si>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</si>
  <si>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</si>
  <si>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</si>
  <si>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</si>
  <si>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</si>
  <si>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</si>
  <si>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</si>
  <si>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</si>
  <si>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</si>
  <si>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</si>
  <si>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</si>
  <si>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</si>
  <si>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</si>
  <si>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</si>
  <si>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</si>
  <si>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</si>
  <si>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</si>
  <si>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</si>
  <si>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</si>
  <si>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</si>
  <si>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</si>
  <si>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</si>
  <si>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</si>
  <si>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</si>
  <si>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</si>
  <si>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</si>
  <si>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</si>
  <si>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</si>
  <si>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</si>
  <si>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</si>
  <si>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</si>
  <si>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</si>
  <si>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</si>
  <si>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</si>
  <si>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</si>
  <si>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</si>
  <si>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</si>
  <si>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</si>
  <si>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</si>
  <si>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</si>
  <si>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</si>
  <si>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</si>
  <si>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</si>
  <si>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</si>
  <si>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</si>
  <si>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</si>
  <si>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</si>
  <si>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</si>
  <si>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</si>
  <si>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</si>
  <si>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</si>
  <si>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</si>
  <si>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</si>
  <si>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</si>
  <si>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</si>
  <si>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</si>
  <si>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</si>
  <si>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</si>
  <si>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</si>
  <si>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</si>
  <si>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</si>
  <si>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</si>
  <si>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</si>
  <si>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</si>
  <si>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</si>
  <si>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</si>
  <si>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</si>
  <si>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</si>
  <si>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</si>
  <si>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</si>
  <si>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</si>
  <si>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</si>
  <si>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</si>
  <si>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</si>
  <si>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</si>
  <si>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</si>
  <si>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</si>
  <si>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</si>
  <si>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</si>
  <si>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</si>
  <si>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</si>
  <si>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</si>
  <si>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</si>
  <si>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</si>
  <si>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</si>
  <si>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</si>
  <si>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</si>
  <si>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</si>
  <si>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</si>
  <si>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</si>
  <si>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</si>
  <si>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</si>
  <si>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</si>
  <si>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</si>
  <si>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</si>
  <si>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</si>
  <si>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</si>
  <si>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</si>
  <si>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</si>
  <si>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</si>
  <si>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</si>
  <si>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</si>
  <si>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</si>
  <si>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</si>
  <si>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</si>
  <si>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</si>
  <si>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</si>
  <si>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</si>
  <si>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</si>
  <si>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</si>
  <si>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</si>
  <si>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</si>
  <si>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</si>
  <si>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</si>
  <si>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</si>
  <si>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</si>
  <si>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</si>
  <si>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</si>
  <si>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</si>
  <si>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</si>
  <si>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</si>
  <si>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</si>
  <si>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</si>
  <si>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</si>
  <si>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</si>
  <si>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</si>
  <si>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</si>
  <si>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</si>
  <si>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</si>
  <si>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</si>
  <si>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</si>
  <si>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</si>
  <si>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</si>
  <si>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</si>
  <si>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</si>
  <si>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</si>
  <si>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</si>
  <si>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</si>
  <si>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</si>
  <si>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</si>
  <si>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</si>
  <si>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</si>
  <si>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</si>
  <si>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</si>
  <si>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</si>
  <si>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</si>
  <si>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</si>
  <si>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</si>
  <si>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</si>
  <si>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</si>
  <si>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</si>
  <si>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</si>
  <si>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</si>
  <si>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</si>
  <si>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</si>
  <si>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</si>
  <si>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</si>
  <si>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</si>
  <si>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</si>
  <si>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</si>
  <si>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</si>
  <si>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</si>
  <si>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</si>
  <si>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</si>
  <si>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</si>
  <si>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</si>
  <si>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</si>
  <si>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</si>
  <si>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</si>
  <si>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</si>
  <si>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</si>
  <si>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</si>
  <si>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</si>
  <si>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</si>
  <si>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</si>
  <si>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</si>
  <si>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</si>
  <si>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</si>
  <si>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</si>
  <si>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</si>
  <si>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</si>
  <si>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</si>
  <si>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</si>
  <si>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</si>
  <si>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</si>
  <si>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</si>
  <si>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</si>
  <si>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</si>
  <si>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</si>
  <si>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</si>
  <si>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</si>
  <si>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</si>
  <si>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</si>
  <si>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</si>
  <si>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</si>
  <si>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</si>
  <si>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</si>
  <si>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</si>
  <si>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</si>
  <si>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</si>
  <si>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</si>
  <si>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</si>
  <si>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</si>
  <si>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</si>
  <si>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</si>
  <si>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</si>
  <si>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</si>
  <si>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</si>
  <si>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</si>
  <si>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</si>
  <si>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</si>
  <si>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</si>
  <si>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</si>
  <si>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</si>
  <si>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</si>
  <si>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</si>
  <si>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</si>
  <si>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</si>
  <si>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</si>
  <si>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</si>
  <si>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</si>
  <si>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</si>
  <si>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</si>
  <si>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</si>
  <si>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</si>
  <si>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</si>
  <si>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</si>
  <si>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</si>
  <si>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</si>
  <si>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</si>
  <si>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</si>
  <si>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</si>
  <si>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</si>
  <si>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</si>
  <si>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</si>
  <si>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</si>
  <si>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</si>
  <si>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</si>
  <si>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</si>
  <si>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</si>
  <si>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</si>
  <si>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</si>
  <si>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</si>
  <si>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</si>
  <si>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</si>
  <si>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</si>
  <si>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</si>
  <si>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</si>
  <si>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</si>
  <si>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</si>
  <si>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</si>
  <si>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</si>
  <si>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</si>
  <si>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</si>
  <si>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</si>
  <si>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</si>
  <si>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</si>
  <si>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</si>
  <si>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</si>
  <si>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</si>
  <si>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</si>
  <si>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</si>
  <si>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</si>
  <si>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</si>
  <si>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</si>
  <si>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</si>
  <si>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</si>
  <si>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</si>
  <si>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</si>
  <si>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</si>
  <si>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</si>
  <si>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</si>
  <si>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</si>
  <si>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</si>
  <si>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</si>
  <si>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</si>
  <si>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</si>
  <si>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</si>
  <si>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</si>
  <si>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</si>
  <si>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</si>
  <si>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</si>
  <si>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</si>
  <si>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</si>
  <si>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</si>
  <si>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</si>
  <si>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</si>
  <si>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</si>
  <si>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</si>
  <si>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</si>
  <si>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</si>
  <si>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</si>
  <si>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</si>
  <si>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</si>
  <si>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</si>
  <si>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</si>
  <si>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</si>
  <si>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</si>
  <si>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</si>
  <si>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</si>
  <si>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</si>
  <si>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</si>
  <si>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</si>
  <si>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</si>
  <si>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</si>
  <si>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</si>
  <si>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</si>
  <si>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</si>
  <si>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</si>
  <si>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</si>
  <si>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</si>
  <si>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</si>
  <si>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</si>
  <si>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</si>
  <si>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</si>
  <si>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</si>
  <si>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</si>
  <si>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</si>
  <si>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</si>
  <si>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</si>
  <si>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</si>
  <si>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</si>
  <si>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</si>
  <si>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</si>
  <si>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</si>
  <si>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</si>
  <si>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</si>
  <si>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</si>
  <si>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</si>
  <si>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</si>
  <si>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</si>
  <si>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</si>
  <si>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</si>
  <si>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</si>
  <si>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</si>
  <si>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</si>
  <si>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</si>
  <si>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</si>
  <si>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</si>
  <si>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</si>
  <si>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</si>
  <si>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</si>
  <si>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</si>
  <si>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</si>
  <si>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</si>
  <si>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</si>
  <si>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</si>
  <si>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</si>
  <si>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</si>
  <si>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</si>
  <si>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</si>
  <si>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</si>
  <si>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</si>
  <si>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</si>
  <si>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</si>
  <si>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</si>
  <si>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</si>
  <si>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</si>
  <si>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</si>
  <si>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</si>
  <si>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</si>
  <si>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</si>
  <si>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</si>
  <si>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</si>
  <si>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</si>
  <si>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</si>
  <si>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</si>
  <si>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</si>
  <si>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</si>
  <si>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</si>
  <si>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</si>
  <si>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</si>
  <si>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</si>
  <si>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</si>
  <si>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</si>
  <si>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</si>
  <si>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</si>
  <si>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</si>
  <si>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</si>
  <si>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</si>
  <si>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</si>
  <si>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</si>
  <si>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</si>
  <si>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</si>
  <si>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</si>
  <si>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</si>
  <si>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</si>
  <si>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</si>
  <si>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</si>
  <si>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</si>
  <si>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</si>
  <si>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</si>
  <si>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</si>
  <si>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</si>
  <si>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</si>
  <si>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</si>
  <si>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</si>
  <si>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</si>
  <si>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</si>
  <si>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</si>
  <si>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</si>
  <si>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</si>
  <si>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</si>
  <si>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</si>
  <si>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</si>
  <si>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</si>
  <si>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</si>
  <si>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</si>
  <si>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</si>
  <si>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</si>
  <si>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</si>
  <si>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</si>
  <si>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</si>
  <si>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</si>
  <si>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</si>
  <si>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</si>
  <si>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</si>
  <si>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</si>
  <si>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</si>
  <si>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</si>
  <si>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</si>
  <si>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</si>
  <si>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</si>
  <si>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</si>
  <si>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</si>
  <si>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</si>
  <si>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</si>
  <si>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</si>
  <si>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</si>
  <si>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</si>
  <si>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</si>
  <si>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</si>
  <si>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</si>
  <si>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</si>
  <si>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</si>
  <si>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</si>
  <si>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</si>
  <si>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</si>
  <si>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</si>
  <si>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</si>
  <si>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</si>
  <si>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</si>
  <si>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</si>
  <si>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</si>
  <si>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</si>
  <si>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</si>
  <si>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</si>
  <si>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</si>
  <si>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</si>
  <si>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</si>
  <si>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</si>
  <si>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</si>
  <si>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</si>
  <si>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</si>
  <si>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</si>
  <si>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</si>
  <si>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</si>
  <si>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</si>
  <si>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</si>
  <si>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</si>
  <si>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</si>
  <si>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</si>
  <si>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</si>
  <si>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</si>
  <si>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</si>
  <si>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</si>
  <si>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</si>
  <si>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</si>
  <si>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</si>
  <si>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</si>
  <si>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</si>
  <si>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</si>
  <si>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</si>
  <si>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</si>
  <si>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</si>
  <si>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</si>
  <si>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</si>
  <si>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</si>
  <si>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</si>
  <si>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</si>
  <si>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</si>
  <si>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</si>
  <si>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</si>
  <si>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</si>
  <si>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</si>
  <si>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</si>
  <si>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</si>
  <si>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</si>
  <si>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</si>
  <si>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</si>
  <si>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</si>
  <si>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</si>
  <si>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</si>
  <si>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</si>
  <si>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</si>
  <si>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</si>
  <si>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</si>
  <si>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</si>
  <si>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</si>
  <si>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</si>
  <si>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</si>
  <si>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</si>
  <si>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</si>
  <si>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</si>
  <si>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</si>
  <si>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</si>
  <si>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</si>
  <si>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</si>
  <si>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</si>
  <si>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</si>
  <si>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</si>
  <si>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</si>
  <si>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</si>
  <si>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</si>
  <si>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</si>
  <si>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</si>
  <si>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</si>
  <si>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</si>
  <si>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</si>
  <si>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</si>
  <si>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</si>
  <si>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</si>
  <si>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</si>
  <si>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</si>
  <si>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</si>
  <si>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</si>
  <si>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</si>
  <si>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</si>
  <si>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</si>
  <si>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</si>
  <si>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</si>
  <si>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</si>
  <si>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</si>
  <si>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</si>
  <si>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</si>
  <si>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</si>
  <si>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</si>
  <si>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</si>
  <si>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</si>
  <si>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</si>
  <si>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</si>
  <si>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</si>
  <si>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</si>
  <si>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</si>
  <si>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</si>
  <si>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</si>
  <si>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</si>
  <si>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</si>
  <si>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</si>
  <si>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</si>
  <si>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</si>
  <si>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</si>
  <si>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</si>
  <si>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</si>
  <si>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</si>
  <si>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</si>
  <si>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</si>
  <si>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</si>
  <si>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</si>
  <si>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</si>
  <si>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</si>
  <si>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</si>
  <si>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</si>
  <si>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</si>
  <si>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</si>
  <si>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</si>
  <si>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</si>
  <si>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</si>
  <si>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</si>
  <si>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</si>
  <si>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</si>
  <si>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</si>
  <si>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</si>
  <si>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</si>
  <si>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</si>
  <si>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</si>
  <si>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</si>
  <si>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</si>
  <si>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</si>
  <si>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</si>
  <si>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</si>
  <si>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</si>
  <si>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</si>
  <si>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</si>
  <si>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</si>
  <si>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</si>
  <si>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</si>
  <si>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</si>
  <si>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</si>
  <si>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</si>
  <si>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</si>
  <si>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</si>
  <si>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</si>
  <si>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</si>
  <si>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</si>
  <si>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</si>
  <si>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</si>
  <si>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</si>
  <si>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</si>
  <si>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</si>
  <si>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</si>
  <si>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</si>
  <si>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</si>
  <si>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</si>
  <si>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</si>
  <si>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</si>
  <si>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</si>
  <si>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</si>
  <si>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</si>
  <si>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</si>
  <si>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</si>
  <si>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</si>
  <si>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</si>
  <si>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</si>
  <si>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</si>
  <si>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</si>
  <si>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</si>
  <si>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</si>
  <si>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</si>
  <si>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</si>
  <si>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</si>
  <si>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</si>
  <si>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</si>
  <si>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</si>
  <si>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</si>
  <si>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</si>
  <si>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</si>
  <si>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</si>
  <si>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</si>
  <si>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</si>
  <si>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</si>
  <si>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</si>
  <si>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</si>
  <si>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</si>
  <si>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</si>
  <si>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</si>
  <si>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</si>
  <si>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</si>
  <si>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</si>
  <si>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</si>
  <si>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</si>
  <si>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</si>
  <si>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</si>
  <si>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</si>
  <si>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</si>
  <si>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</si>
  <si>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</si>
  <si>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</si>
  <si>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</si>
  <si>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</si>
  <si>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</si>
  <si>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</si>
  <si>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</si>
  <si>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</si>
  <si>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</si>
  <si>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</si>
  <si>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</si>
  <si>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</si>
  <si>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</si>
  <si>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</si>
  <si>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</si>
  <si>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</si>
  <si>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</si>
  <si>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</si>
  <si>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</si>
  <si>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</si>
  <si>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</si>
  <si>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</si>
  <si>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</si>
  <si>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</si>
  <si>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</si>
  <si>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</si>
  <si>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</si>
  <si>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</si>
  <si>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</si>
  <si>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</si>
  <si>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</si>
  <si>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</si>
  <si>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</si>
  <si>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</si>
  <si>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</si>
  <si>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</si>
  <si>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</si>
  <si>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</si>
  <si>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</si>
  <si>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</si>
  <si>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</si>
  <si>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</si>
  <si>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</si>
  <si>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</si>
  <si>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</si>
  <si>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</si>
  <si>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</si>
  <si>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</si>
  <si>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</si>
  <si>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</si>
  <si>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</si>
  <si>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</si>
  <si>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</si>
  <si>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</si>
  <si>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</si>
  <si>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</si>
  <si>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</si>
  <si>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</si>
  <si>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</si>
  <si>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</si>
  <si>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</si>
  <si>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</si>
  <si>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</si>
  <si>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</si>
  <si>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</si>
  <si>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</si>
  <si>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</si>
  <si>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</si>
  <si>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</si>
  <si>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</si>
  <si>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</si>
  <si>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</si>
  <si>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</si>
  <si>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</si>
  <si>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</si>
  <si>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</si>
  <si>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</si>
  <si>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</si>
  <si>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</si>
  <si>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</si>
  <si>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</si>
  <si>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</si>
  <si>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</si>
  <si>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</si>
  <si>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</si>
  <si>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</si>
  <si>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</si>
  <si>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</si>
  <si>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</si>
  <si>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</si>
  <si>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</si>
  <si>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</si>
  <si>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</si>
  <si>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</si>
  <si>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</si>
  <si>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</si>
  <si>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</si>
  <si>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</si>
  <si>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</si>
  <si>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</si>
  <si>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</si>
  <si>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</si>
  <si>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</si>
  <si>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</si>
  <si>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</si>
  <si>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</si>
  <si>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</si>
  <si>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</si>
  <si>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</si>
  <si>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</si>
  <si>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</si>
  <si>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</si>
  <si>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</si>
  <si>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</si>
  <si>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</si>
  <si>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</si>
  <si>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</si>
  <si>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</si>
  <si>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</si>
  <si>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</si>
  <si>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</si>
  <si>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</si>
  <si>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</si>
  <si>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</si>
  <si>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</si>
  <si>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</si>
  <si>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</si>
  <si>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</si>
  <si>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</si>
  <si>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</si>
  <si>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</si>
  <si>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</si>
  <si>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</si>
  <si>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</si>
  <si>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</si>
  <si>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</si>
  <si>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</si>
  <si>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</si>
  <si>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</si>
  <si>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</si>
  <si>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</si>
  <si>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</si>
  <si>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</si>
  <si>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</si>
  <si>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</si>
  <si>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</si>
  <si>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</si>
  <si>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</si>
  <si>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</si>
  <si>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</si>
  <si>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</si>
  <si>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</si>
  <si>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</si>
  <si>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</si>
  <si>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</si>
  <si>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</si>
  <si>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</si>
  <si>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</si>
  <si>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</si>
  <si>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</si>
  <si>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</si>
  <si>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</si>
  <si>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</si>
  <si>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</si>
  <si>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</si>
  <si>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</si>
  <si>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</si>
  <si>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</si>
  <si>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</si>
  <si>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</si>
  <si>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</si>
  <si>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</si>
  <si>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</si>
  <si>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</si>
  <si>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</si>
  <si>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</si>
  <si>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</si>
  <si>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</si>
  <si>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</si>
  <si>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</si>
  <si>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</si>
  <si>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</si>
  <si>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</si>
  <si>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</si>
  <si>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</si>
  <si>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</si>
  <si>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</si>
  <si>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</si>
  <si>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</si>
  <si>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</si>
  <si>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</si>
  <si>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</si>
  <si>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</si>
  <si>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</si>
  <si>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</si>
  <si>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</si>
  <si>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</si>
  <si>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</si>
  <si>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</si>
  <si>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</si>
  <si>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</si>
  <si>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</si>
  <si>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</si>
  <si>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</si>
  <si>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</si>
  <si>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</si>
  <si>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</si>
  <si>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</si>
  <si>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</si>
  <si>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</si>
  <si>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</si>
  <si>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</si>
  <si>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</si>
  <si>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</si>
  <si>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</si>
  <si>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</si>
  <si>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</si>
  <si>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</si>
  <si>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</si>
  <si>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</si>
  <si>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</si>
  <si>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</si>
  <si>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</si>
  <si>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</si>
  <si>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</si>
  <si>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</si>
  <si>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</si>
  <si>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</si>
  <si>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</si>
  <si>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</si>
  <si>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</si>
  <si>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</si>
  <si>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</si>
  <si>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</si>
  <si>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</si>
  <si>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</si>
  <si>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</si>
  <si>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</si>
  <si>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</si>
  <si>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</si>
  <si>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</si>
  <si>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</si>
  <si>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</si>
  <si>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</si>
  <si>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</si>
  <si>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</si>
  <si>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</si>
  <si>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</si>
  <si>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</si>
  <si>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</si>
  <si>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</si>
  <si>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</si>
  <si>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</si>
  <si>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</si>
  <si>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</si>
  <si>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</si>
  <si>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</si>
  <si>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</si>
  <si>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</si>
  <si>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</si>
  <si>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</si>
  <si>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</si>
  <si>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</si>
  <si>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</si>
  <si>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</si>
  <si>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</si>
  <si>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</si>
  <si>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</si>
  <si>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</si>
  <si>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</si>
  <si>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</si>
  <si>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</si>
  <si>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</si>
  <si>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</si>
  <si>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</si>
  <si>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</si>
  <si>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</si>
  <si>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</si>
  <si>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</si>
  <si>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</si>
  <si>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</si>
  <si>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</si>
  <si>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</si>
  <si>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</si>
  <si>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</si>
  <si>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</si>
  <si>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</si>
  <si>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</si>
  <si>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</si>
  <si>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</si>
  <si>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</si>
  <si>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</si>
  <si>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</si>
  <si>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</si>
  <si>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</si>
  <si>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</si>
  <si>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</si>
  <si>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</si>
  <si>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</si>
  <si>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</si>
  <si>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</si>
  <si>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</si>
  <si>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</si>
  <si>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</si>
  <si>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</si>
  <si>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</si>
  <si>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</si>
  <si>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</si>
  <si>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</si>
  <si>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</si>
  <si>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</si>
  <si>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</si>
  <si>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</si>
  <si>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</si>
  <si>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</si>
  <si>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</si>
  <si>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</si>
  <si>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</si>
  <si>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</si>
  <si>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</si>
  <si>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</si>
  <si>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</si>
  <si>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</si>
  <si>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</si>
  <si>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</si>
  <si>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</si>
  <si>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</si>
  <si>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</si>
  <si>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</si>
  <si>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</si>
  <si>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</si>
  <si>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</si>
  <si>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</si>
  <si>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</si>
  <si>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</si>
  <si>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</si>
  <si>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</si>
  <si>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</si>
  <si>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</si>
  <si>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</si>
  <si>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</si>
  <si>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</si>
  <si>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</si>
  <si>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</si>
  <si>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</si>
  <si>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</si>
  <si>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</si>
  <si>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</si>
  <si>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</si>
  <si>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</si>
  <si>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</si>
  <si>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</si>
  <si>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</si>
  <si>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</si>
  <si>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</si>
  <si>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</si>
  <si>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</si>
  <si>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</si>
  <si>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</si>
  <si>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</si>
  <si>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</si>
  <si>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</si>
  <si>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</si>
  <si>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</si>
  <si>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</si>
  <si>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</si>
  <si>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</si>
  <si>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</si>
  <si>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</si>
  <si>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</si>
  <si>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</si>
  <si>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</si>
  <si>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</si>
  <si>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</si>
  <si>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</si>
  <si>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</si>
  <si>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</si>
  <si>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</si>
  <si>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</si>
  <si>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</si>
  <si>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</si>
  <si>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</si>
  <si>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</si>
  <si>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</si>
  <si>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</si>
  <si>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</si>
  <si>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</si>
  <si>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</si>
  <si>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</si>
  <si>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</si>
  <si>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</si>
  <si>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</si>
  <si>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</si>
  <si>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</si>
  <si>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</si>
  <si>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</si>
  <si>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</si>
  <si>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</si>
  <si>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</si>
  <si>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</si>
  <si>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</si>
  <si>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</si>
  <si>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</si>
  <si>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</si>
  <si>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</si>
  <si>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</si>
  <si>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</si>
  <si>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</si>
  <si>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</si>
  <si>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</si>
  <si>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</si>
  <si>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</si>
  <si>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</si>
  <si>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</si>
  <si>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</si>
  <si>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</si>
  <si>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</si>
  <si>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</si>
  <si>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</si>
  <si>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</si>
  <si>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</si>
  <si>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</si>
  <si>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</si>
  <si>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</si>
  <si>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</si>
  <si>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</si>
  <si>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</si>
  <si>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</si>
  <si>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</si>
  <si>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</si>
  <si>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</si>
  <si>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</si>
  <si>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</si>
  <si>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</si>
  <si>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</si>
  <si>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</si>
  <si>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</si>
  <si>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</si>
  <si>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</si>
  <si>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</si>
  <si>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</si>
  <si>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</si>
  <si>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</si>
  <si>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</si>
  <si>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</si>
  <si>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</si>
  <si>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</si>
  <si>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</si>
  <si>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</si>
  <si>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</si>
  <si>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</si>
  <si>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</si>
  <si>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</si>
  <si>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</si>
  <si>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</si>
  <si>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</si>
  <si>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</si>
  <si>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</si>
  <si>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</si>
  <si>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</si>
  <si>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</si>
  <si>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</si>
  <si>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</si>
  <si>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</si>
  <si>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</si>
  <si>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</si>
  <si>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</si>
  <si>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</si>
  <si>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</si>
  <si>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</si>
  <si>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</si>
  <si>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</si>
  <si>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</si>
  <si>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</si>
  <si>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</si>
  <si>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</si>
  <si>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</si>
  <si>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</si>
  <si>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</si>
  <si>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</si>
  <si>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</si>
  <si>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</si>
  <si>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</si>
  <si>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</si>
  <si>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</si>
  <si>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</si>
  <si>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</si>
  <si>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</si>
  <si>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</si>
  <si>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</si>
  <si>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</si>
  <si>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</si>
  <si>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</si>
  <si>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</si>
  <si>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</si>
  <si>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</si>
  <si>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</si>
  <si>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</si>
  <si>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</si>
  <si>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</si>
  <si>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</si>
  <si>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</si>
  <si>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</si>
  <si>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</si>
  <si>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</si>
  <si>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</si>
  <si>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</si>
  <si>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</si>
  <si>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</si>
  <si>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</si>
  <si>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</si>
  <si>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</si>
  <si>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</si>
  <si>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</si>
  <si>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</si>
  <si>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</si>
  <si>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</si>
  <si>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</si>
  <si>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</si>
  <si>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</si>
  <si>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</si>
  <si>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</si>
  <si>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</si>
  <si>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</si>
  <si>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</si>
  <si>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</si>
  <si>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</si>
  <si>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</si>
  <si>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</si>
  <si>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</si>
  <si>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</si>
  <si>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</si>
  <si>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</si>
  <si>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</si>
  <si>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</si>
  <si>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</si>
  <si>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</si>
  <si>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</si>
  <si>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</si>
  <si>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</si>
  <si>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</si>
  <si>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</si>
  <si>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</si>
  <si>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</si>
  <si>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</si>
  <si>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</si>
  <si>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</si>
  <si>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</si>
  <si>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</si>
  <si>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</si>
  <si>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</si>
  <si>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</si>
  <si>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</si>
  <si>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</si>
  <si>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</si>
  <si>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</si>
  <si>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</si>
  <si>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</si>
  <si>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</si>
  <si>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</si>
  <si>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</si>
  <si>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</si>
  <si>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</si>
  <si>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</si>
  <si>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</si>
  <si>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</si>
  <si>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</si>
  <si>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</si>
  <si>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</si>
  <si>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</si>
  <si>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</si>
  <si>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</si>
  <si>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</si>
  <si>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</si>
  <si>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</si>
  <si>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</si>
  <si>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</si>
  <si>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</si>
  <si>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</si>
  <si>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</si>
  <si>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</si>
  <si>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</si>
  <si>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</si>
  <si>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</si>
  <si>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</si>
  <si>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</si>
  <si>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</si>
  <si>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</si>
  <si>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</si>
  <si>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</si>
  <si>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</si>
  <si>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</si>
  <si>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</si>
  <si>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</si>
  <si>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</si>
  <si>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</si>
  <si>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</si>
  <si>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</si>
  <si>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</si>
  <si>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</si>
  <si>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</si>
  <si>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</si>
  <si>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</si>
  <si>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</si>
  <si>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</si>
  <si>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</si>
  <si>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</si>
  <si>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</si>
  <si>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</si>
  <si>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</si>
  <si>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</si>
  <si>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</si>
  <si>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</si>
  <si>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</si>
  <si>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</si>
  <si>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</si>
  <si>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</si>
  <si>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</si>
  <si>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</si>
  <si>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</si>
  <si>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</si>
  <si>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</si>
  <si>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</si>
  <si>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</si>
  <si>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</si>
  <si>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</si>
  <si>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</si>
  <si>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</si>
  <si>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</si>
  <si>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</si>
  <si>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</si>
  <si>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</si>
  <si>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</si>
  <si>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</si>
  <si>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</si>
  <si>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</si>
  <si>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</si>
  <si>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</si>
  <si>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</si>
  <si>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</si>
  <si>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</si>
  <si>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</si>
  <si>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</si>
  <si>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</si>
  <si>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</si>
  <si>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</si>
  <si>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</si>
  <si>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</si>
  <si>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</si>
  <si>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</si>
  <si>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</si>
  <si>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</si>
  <si>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</si>
  <si>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</si>
  <si>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</si>
  <si>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</si>
  <si>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</si>
  <si>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</si>
  <si>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</si>
  <si>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</si>
  <si>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</si>
  <si>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</si>
  <si>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</si>
  <si>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</si>
  <si>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</si>
  <si>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</si>
  <si>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</si>
  <si>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</si>
  <si>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</si>
  <si>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</si>
  <si>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</si>
  <si>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</si>
  <si>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</si>
  <si>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</si>
  <si>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</si>
  <si>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</si>
  <si>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</si>
  <si>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</si>
  <si>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</si>
  <si>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</si>
  <si>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</si>
  <si>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</si>
  <si>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</si>
  <si>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</si>
  <si>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</si>
  <si>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</si>
  <si>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</si>
  <si>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</si>
  <si>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</si>
  <si>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</si>
  <si>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</si>
  <si>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</si>
  <si>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</si>
  <si>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</si>
  <si>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</si>
  <si>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</si>
  <si>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</si>
  <si>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</si>
  <si>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</si>
  <si>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</si>
  <si>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</si>
  <si>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</si>
  <si>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</si>
  <si>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</si>
  <si>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</si>
  <si>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</si>
  <si>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</si>
  <si>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</si>
  <si>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</si>
  <si>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</si>
  <si>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</si>
  <si>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</si>
  <si>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</si>
  <si>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</si>
  <si>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</si>
  <si>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</si>
  <si>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</si>
  <si>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</si>
  <si>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</si>
  <si>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</si>
  <si>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</si>
  <si>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</si>
  <si>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</si>
  <si>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</si>
  <si>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</si>
  <si>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</si>
  <si>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</si>
  <si>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</si>
  <si>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</si>
  <si>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</si>
  <si>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</si>
  <si>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</si>
  <si>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</si>
  <si>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</si>
  <si>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</si>
  <si>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</si>
  <si>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</si>
  <si>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</si>
  <si>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</si>
  <si>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</si>
  <si>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</si>
  <si>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</si>
  <si>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</si>
  <si>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</si>
  <si>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</si>
  <si>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</si>
  <si>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</si>
  <si>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</si>
  <si>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</si>
  <si>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</si>
  <si>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</si>
  <si>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</si>
  <si>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</si>
  <si>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</si>
  <si>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</si>
  <si>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</si>
  <si>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</si>
  <si>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</si>
  <si>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</si>
  <si>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</si>
  <si>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</si>
  <si>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</si>
  <si>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</si>
  <si>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</si>
  <si>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</si>
  <si>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</si>
  <si>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</si>
  <si>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</si>
  <si>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</si>
  <si>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</si>
  <si>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</si>
  <si>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</si>
  <si>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</si>
  <si>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</si>
  <si>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</si>
  <si>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</si>
  <si>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</si>
  <si>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</si>
  <si>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</si>
  <si>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</si>
  <si>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</si>
  <si>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</si>
  <si>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</si>
  <si>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</si>
  <si>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</si>
  <si>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</si>
  <si>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</si>
  <si>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</si>
  <si>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</si>
  <si>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</si>
  <si>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</si>
  <si>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</si>
  <si>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</si>
  <si>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</si>
  <si>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</si>
  <si>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</si>
  <si>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</si>
  <si>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</si>
  <si>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</si>
  <si>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</si>
  <si>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</si>
  <si>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</si>
  <si>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</si>
  <si>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</si>
  <si>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</si>
  <si>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</si>
  <si>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</si>
  <si>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</si>
  <si>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</si>
  <si>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</si>
  <si>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</si>
  <si>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</si>
  <si>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</si>
  <si>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</si>
  <si>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</si>
  <si>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</si>
  <si>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</si>
  <si>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</si>
  <si>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</si>
  <si>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</si>
  <si>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</si>
  <si>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</si>
  <si>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</si>
  <si>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</si>
  <si>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</si>
  <si>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</si>
  <si>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</si>
  <si>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</si>
  <si>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</si>
  <si>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</si>
  <si>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</si>
  <si>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</si>
  <si>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</si>
  <si>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</si>
  <si>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</si>
  <si>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</si>
  <si>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</si>
  <si>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</si>
  <si>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</si>
  <si>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</si>
  <si>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</si>
  <si>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</si>
  <si>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</si>
  <si>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</si>
  <si>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</si>
  <si>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</si>
  <si>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</si>
  <si>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</si>
  <si>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</si>
  <si>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</si>
  <si>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</si>
  <si>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</si>
  <si>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</si>
  <si>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</si>
  <si>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</si>
  <si>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</si>
  <si>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</si>
  <si>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</si>
  <si>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</si>
  <si>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</si>
  <si>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</si>
  <si>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</si>
  <si>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</si>
  <si>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</si>
  <si>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</si>
  <si>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</si>
  <si>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</si>
  <si>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</si>
  <si>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</si>
  <si>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</si>
  <si>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</si>
  <si>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</si>
  <si>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</si>
  <si>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</si>
  <si>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</si>
  <si>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</si>
  <si>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</si>
  <si>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</si>
  <si>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</si>
  <si>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</si>
  <si>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</si>
  <si>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</si>
  <si>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</si>
  <si>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</si>
  <si>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</si>
  <si>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</si>
  <si>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</si>
  <si>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</si>
  <si>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</si>
  <si>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</si>
  <si>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</si>
  <si>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</si>
  <si>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</si>
  <si>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</si>
  <si>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</si>
  <si>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</si>
  <si>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</si>
  <si>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</si>
  <si>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</si>
  <si>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</si>
  <si>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</si>
  <si>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</si>
  <si>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</si>
  <si>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</si>
  <si>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</si>
  <si>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</si>
  <si>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</si>
  <si>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</si>
  <si>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</si>
  <si>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</si>
  <si>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</si>
  <si>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</si>
  <si>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</si>
  <si>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</si>
  <si>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</si>
  <si>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</si>
  <si>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</si>
  <si>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</si>
  <si>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</si>
  <si>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</si>
  <si>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</si>
  <si>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</si>
  <si>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</si>
  <si>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</si>
  <si>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</si>
  <si>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</si>
  <si>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</si>
  <si>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</si>
  <si>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</si>
  <si>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</si>
  <si>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</si>
  <si>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</si>
  <si>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</si>
  <si>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</si>
  <si>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</si>
  <si>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</si>
  <si>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</si>
  <si>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</si>
  <si>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</si>
  <si>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</si>
  <si>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</si>
  <si>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</si>
  <si>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</si>
  <si>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</si>
  <si>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</si>
  <si>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</si>
  <si>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</si>
  <si>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</si>
  <si>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</si>
  <si>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</si>
  <si>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</si>
  <si>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</si>
  <si>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</si>
  <si>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</si>
  <si>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</si>
  <si>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</si>
  <si>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</si>
  <si>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</si>
  <si>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</si>
  <si>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</si>
  <si>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</si>
  <si>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</si>
  <si>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</si>
  <si>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</si>
  <si>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</si>
  <si>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</si>
  <si>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</si>
  <si>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</si>
  <si>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</si>
  <si>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</si>
  <si>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</si>
  <si>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</si>
  <si>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</si>
  <si>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</si>
  <si>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</si>
  <si>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</si>
  <si>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</si>
  <si>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</si>
  <si>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</si>
  <si>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</si>
  <si>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</si>
  <si>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</si>
  <si>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</si>
  <si>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</si>
  <si>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</si>
  <si>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</si>
  <si>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</si>
  <si>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</si>
  <si>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</si>
  <si>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</si>
  <si>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</si>
  <si>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</si>
  <si>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</si>
  <si>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</si>
  <si>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</si>
  <si>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</si>
  <si>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</si>
  <si>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</si>
  <si>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</si>
  <si>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</si>
  <si>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</si>
  <si>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</si>
  <si>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</si>
  <si>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</si>
  <si>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</si>
  <si>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</si>
  <si>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</si>
  <si>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</si>
  <si>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</si>
  <si>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</si>
  <si>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</si>
  <si>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</si>
  <si>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</si>
  <si>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</si>
  <si>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</si>
  <si>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</si>
  <si>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</si>
  <si>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</si>
  <si>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</si>
  <si>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</si>
  <si>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</si>
  <si>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</si>
  <si>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</si>
  <si>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</si>
  <si>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</si>
  <si>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</si>
  <si>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</si>
  <si>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</si>
  <si>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</si>
  <si>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</si>
  <si>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</si>
  <si>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</si>
  <si>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</si>
  <si>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</si>
  <si>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</si>
  <si>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</si>
  <si>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</si>
  <si>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</si>
  <si>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</si>
  <si>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Rainer Schneider Kabelsatzbau GmbH &amp; Co. KG</t>
  </si>
  <si>
    <t>Betrifft alle Produkte mit verzinnten Adern</t>
  </si>
  <si>
    <t>DE238528043</t>
  </si>
  <si>
    <t>Qualitätsmanagement</t>
  </si>
  <si>
    <t>Alte Hütte 3, 57537 Wissen</t>
  </si>
  <si>
    <t>Andreas Löhr</t>
  </si>
  <si>
    <t>a.loehr@schneider-kabelsatzbau.de</t>
  </si>
  <si>
    <t>02742 9336 28</t>
  </si>
  <si>
    <t>Christoph Schneider</t>
  </si>
  <si>
    <t>Geschäftsführer</t>
  </si>
  <si>
    <t>c.schneider@schneider-kabelsatzbau.de</t>
  </si>
  <si>
    <t>02742 9336 0</t>
  </si>
  <si>
    <t>100%</t>
  </si>
  <si>
    <t>jose.ore@minsur.com</t>
  </si>
  <si>
    <t>Jose Ore</t>
  </si>
  <si>
    <t>Peru</t>
  </si>
  <si>
    <t>Mark von Loon</t>
  </si>
  <si>
    <t>mark.vanloon@metallo.com</t>
  </si>
  <si>
    <t>recycled</t>
  </si>
  <si>
    <t>Material sourced by Supplier</t>
  </si>
  <si>
    <t>Mr. P. Kupiec</t>
  </si>
  <si>
    <t>p.kupiec@fenixmetals.com</t>
  </si>
  <si>
    <t>reclyced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</si>
</sst>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41"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editAs="oneCell">
    <xdr:from>
      <xdr:col>4</xdr:col>
      <xdr:colOff>653143</xdr:colOff>
      <xdr:row>2</xdr:row>
      <xdr:rowOff>326571</xdr:rowOff>
    </xdr:from>
    <xdr:to>
      <xdr:col>8</xdr:col>
      <xdr:colOff>1284984</xdr:colOff>
      <xdr:row>2</xdr:row>
      <xdr:rowOff>1507523</xdr:rowOff>
    </xdr:to>
    <xdr:pic>
      <xdr:nvPicPr>
        <xdr:cNvPr id="2" name="Grafik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18172" y="1589314"/>
          <a:ext cx="4953469" cy="1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loehr@schneider-kabelsatzbau.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schneider@schneider-kabelsatzbau.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57" sqref="E57"/>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7" customHeight="1">
      <c r="A29" s="293"/>
      <c r="B29" s="309"/>
      <c r="C29" s="300"/>
      <c r="D29" s="306"/>
      <c r="E29" s="303"/>
      <c r="F29" s="165" t="s">
        <v>61</v>
      </c>
      <c r="G29" s="25"/>
    </row>
    <row r="30" spans="1:7" ht="62.7"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7"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2" zoomScalePageLayoutView="60" workbookViewId="0">
      <selection activeCell="A68" sqref="A68"/>
    </sheetView>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2.4">
      <c r="A2" s="105" t="str">
        <f ca="1">OFFSET(L!$C$1,MATCH("Instructions"&amp;ADDRESS(ROW(),COLUMN(),4),L!$A:$A,0)-1,SL,,)</f>
        <v>Einführung</v>
      </c>
      <c r="B2" s="100" t="s">
        <v>1299</v>
      </c>
    </row>
    <row r="3" spans="1:2" ht="178.2">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6.2">
      <c r="A5" s="106"/>
      <c r="B5" s="100"/>
    </row>
    <row r="6" spans="1:2" ht="32.4">
      <c r="A6" s="105" t="str">
        <f ca="1">OFFSET(L!$C$1,MATCH("Instructions"&amp;ADDRESS(ROW(),COLUMN(),4),L!$A:$A,0)-1,SL,,)</f>
        <v>Anleitung zum Ausfüllen von Informationen zu Unternehmen (Zeilen 8 - 22).  Die Kommentare nur in englischer Sprache.</v>
      </c>
      <c r="B6" s="100" t="s">
        <v>1299</v>
      </c>
    </row>
    <row r="7" spans="1:2" ht="16.2">
      <c r="A7" s="237" t="str">
        <f ca="1">OFFSET(L!$C$1,MATCH("Instructions"&amp;ADDRESS(ROW(),COLUMN(),4),L!$A:$A,0)-1,SL,,)</f>
        <v>Hinweis: Eingaben mit (*) sind Pflichtfelder</v>
      </c>
      <c r="B7" s="100"/>
    </row>
    <row r="8" spans="1:2" ht="32.4">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2.4">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32.4">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8.6">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6.2">
      <c r="A17" s="102" t="str">
        <f ca="1">OFFSET(L!$C$1,MATCH("Instructions"&amp;ADDRESS(ROW(),COLUMN(),4),L!$A:$A,0)-1,SL,,)</f>
        <v>10. Geben Sie den Titel für den Namen des Bevollmächtigten an. Dieses Feld ist optional.</v>
      </c>
      <c r="B17" s="100"/>
    </row>
    <row r="18" spans="1:2" ht="32.4">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6.2">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2.4">
      <c r="A21" s="102" t="str">
        <f ca="1">OFFSET(L!$C$1,MATCH("Instructions"&amp;ADDRESS(ROW(),COLUMN(),4),L!$A:$A,0)-1,SL,,)</f>
        <v>14. Zum Beispiel kann der Benutzer die Datei unter dem Namen speichern: companyname-datum.xls (Datum im Format JJJJ-MM-TT).</v>
      </c>
      <c r="B21" s="100" t="s">
        <v>1299</v>
      </c>
    </row>
    <row r="22" spans="1:2" ht="16.2">
      <c r="A22" s="106"/>
      <c r="B22" s="100"/>
    </row>
    <row r="23" spans="1:2" ht="32.4">
      <c r="A23" s="105" t="str">
        <f ca="1">OFFSET(L!$C$1,MATCH("Instructions"&amp;ADDRESS(ROW(),COLUMN(),4),L!$A:$A,0)-1,SL,,)</f>
        <v>Anweisungen zum Ausfüllen der acht Fragen zur Sorgfaltsprüfung (Zeilen 24 - 71).
Bitte geben Sie Ihre Antworten nur auf ENGLISCH</v>
      </c>
      <c r="B23" s="100" t="s">
        <v>1299</v>
      </c>
    </row>
    <row r="24" spans="1:2" ht="80.7"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95"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2.4">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9999999999999"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5"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45.80000000000001">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4.8">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4.8">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6.2">
      <c r="A36" s="106"/>
      <c r="B36" s="100"/>
    </row>
    <row r="37" spans="1:2" ht="48.6">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45.80000000000001">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4.8">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7"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81">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6">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2">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45.80000000000001">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9.6">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6.2">
      <c r="A47" s="106"/>
      <c r="B47" s="100"/>
    </row>
    <row r="48" spans="1:2" ht="32.4">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4.8">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7"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2"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4.8">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81">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4.8">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4.8">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4.8">
      <c r="A58" s="102" t="str">
        <f ca="1">OFFSET(L!$C$1,MATCH("Instructions"&amp;ADDRESS(ROW(),COLUMN(),4),L!$A:$A,0)-1,SL,,)</f>
        <v>8. Straße der Schmelzhütte – Geben Sie den Straßennamen des Schmelzhüttenstandortes an. Das Ausfüllen dieses Feldes ist freiwillig.</v>
      </c>
      <c r="B58" s="100" t="s">
        <v>1298</v>
      </c>
    </row>
    <row r="59" spans="1:2" ht="32.4">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210.6">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4.8">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9999999999999"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7.2">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6.2">
      <c r="A67" s="107"/>
      <c r="B67" s="100"/>
    </row>
    <row r="68" spans="1:2" ht="34.5" customHeight="1">
      <c r="A68" s="105" t="str">
        <f ca="1">OFFSET(L!$C$1,MATCH("Instructions"&amp;ADDRESS(ROW(),COLUMN(),4),L!$A:$A,0)-1,SL,,)</f>
        <v>Allgemeine Geschäftsbedingungen (AGB)</v>
      </c>
      <c r="B68" s="100"/>
    </row>
    <row r="69" spans="1:2" ht="16.2">
      <c r="A69" s="107"/>
      <c r="B69" s="100"/>
    </row>
    <row r="70" spans="1:2" ht="80.7"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81">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81">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9999999999999"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45.80000000000001">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4.8">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8.6">
      <c r="A10" s="74"/>
      <c r="B10" s="63" t="str">
        <f ca="1">OFFSET(L!$C$1,MATCH("Definitions"&amp;ADDRESS(ROW(),COLUMN(),4),L!$A:$A,0)-1,SL,,)</f>
        <v>DRK</v>
      </c>
      <c r="C10" s="63" t="str">
        <f ca="1">OFFSET(L!$C$1,MATCH("Definitions"&amp;ADDRESS(ROW(),COLUMN(),4),L!$A:$A,0)-1,SL,,)</f>
        <v>Demokratische Republik Kongo</v>
      </c>
      <c r="D10" s="321"/>
      <c r="E10" s="100" t="s">
        <v>1307</v>
      </c>
    </row>
    <row r="11" spans="1:5" ht="64.8"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64.8">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07.8">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45.80000000000001">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81">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275.39999999999998">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62">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6.2">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8.6">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4.8">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81">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4.8">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113.4">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94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55" zoomScaleNormal="55" zoomScalePageLayoutView="70" workbookViewId="0">
      <selection activeCell="J3" sqref="J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57"/>
      <c r="G3" s="357"/>
      <c r="H3" s="357"/>
      <c r="I3" s="152"/>
      <c r="J3" s="138" t="s">
        <v>15794</v>
      </c>
      <c r="K3" s="36"/>
      <c r="L3" s="100"/>
      <c r="P3" s="45">
        <f>MATCH($D$3,LN,0)</f>
        <v>7</v>
      </c>
    </row>
    <row r="4" spans="1:34" ht="16.2">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Firmenname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Geltungsbereich der Erklärung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Beschreibung des Geltungsbereichs</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Eindeutige Unternehmenskennung:</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Zuständige Stelle im Unternehmen:</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Adresse:</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Name des Ansprechpartners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E-Mail-Adresse des Ansprechpartners (*):</v>
      </c>
      <c r="C16" s="77"/>
      <c r="D16" s="365" t="s">
        <v>15801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Telefonnummer des Ansprechpartners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Bevollmächtigter (*):</v>
      </c>
      <c r="C18" s="77"/>
      <c r="D18" s="383" t="s">
        <v>15803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Titel des Bevollmächtigten:</v>
      </c>
      <c r="C19" s="77"/>
      <c r="D19" s="350" t="s">
        <v>15804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E-Mail-Adresse des Bevollmächtigten (*):</v>
      </c>
      <c r="C20" s="77"/>
      <c r="D20" s="365" t="s">
        <v>15805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Telefonnummer des Bevollmächtigten:</v>
      </c>
      <c r="C21" s="133"/>
      <c r="D21" s="323" t="s">
        <v>15806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Datum (*):</v>
      </c>
      <c r="C22" s="78"/>
      <c r="D22" s="328">
        <v>45218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Zinn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Wolfram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Zinn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Zinn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Zinn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Zinn  (*)</v>
      </c>
      <c r="C57" s="35"/>
      <c r="D57" s="368" t="s">
        <v>15807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Zinn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Zinn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Haben Sie eine konfliktfreie Beschaffungsrichtlinie für Mineralien erstellt? (*)</v>
      </c>
      <c r="C75" s="57"/>
      <c r="D75" s="326" t="s">
        <v>489</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Ist Ihr Unternehmen zu einer jährlichen Offenlegung der Konfliktmineralien verpflichtet?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85" zoomScaleNormal="85" zoomScalePageLayoutView="55" workbookViewId="0">
      <selection activeCell="B9" sqref="B9"/>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95" customHeight="1">
      <c r="A5" s="262"/>
      <c r="B5" s="182" t="s">
        <v>1126</v>
      </c>
      <c r="C5" s="186" t="s">
        <v>1030</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t="s">
        <v>15809</v>
      </c>
      <c r="L5" s="224" t="s">
        <v>15808</v>
      </c>
      <c r="M5" s="224"/>
      <c r="N5" s="224" t="s">
        <v>1030</v>
      </c>
      <c r="O5" s="224" t="s">
        <v>15810</v>
      </c>
      <c r="P5" s="185" t="s">
        <v>489</v>
      </c>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ca="1" si="1">IF(AND(C5="Smelter not listed",OR(LEN(D5)=0,LEN(E5)=0)),1,0)</f>
        <v>0</v>
      </c>
      <c r="AB5" s="228" t="str">
        <f t="shared" ref="AB5" si="2">B5&amp;C5</f>
        <v>TinMinsur</v>
      </c>
    </row>
    <row r="6" spans="1:34" s="227" customFormat="1" ht="19.95" customHeight="1">
      <c r="A6" s="262"/>
      <c r="B6" s="182" t="s">
        <v>1126</v>
      </c>
      <c r="C6" s="186" t="s">
        <v>12932</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t="s">
        <v>15811</v>
      </c>
      <c r="L6" s="224" t="s">
        <v>15812</v>
      </c>
      <c r="M6" s="224"/>
      <c r="N6" s="224" t="s">
        <v>15813</v>
      </c>
      <c r="O6" s="224" t="s">
        <v>15813</v>
      </c>
      <c r="P6" s="185" t="s">
        <v>488</v>
      </c>
      <c r="Q6" s="225"/>
      <c r="R6" s="182" t="str">
        <f ca="1">IF(ISERROR($V6),"",OFFSET('Smelter Look-up'!$C$4,$V6-4,0)&amp;"")</f>
        <v>Aurubis Beerse</v>
      </c>
      <c r="S6" s="181" t="str">
        <f t="shared" ref="S6:S37" ca="1" si="3">IF(B6="","",IF(ISERROR(MATCH($E6,CL,0)),"Unknown",INDIRECT("'C'!$A$"&amp;MATCH($E6,CL,0)+1)))</f>
        <v>BE</v>
      </c>
      <c r="T6" s="181" t="str">
        <f ca="1">IF(B6="","",IF(ISERROR(MATCH($J6,SorP!$B$1:$B$6279,0)),"",INDIRECT("'SorP'!$A$"&amp;MATCH($S6&amp;$J6,SorP!C:C,0))))</f>
        <v>BE-VAN</v>
      </c>
      <c r="U6" s="201"/>
      <c r="V6" s="226">
        <f>IF(C6="",NA(),IF(OR(C6="Smelter not listed",C6="Smelter not yet identified"),MATCH($B6&amp;$D6,'Smelter Look-up'!$J:$J,0),MATCH($B6&amp;$C6,'Smelter Look-up'!$J:$J,0)))</f>
        <v>463</v>
      </c>
      <c r="X6" s="227">
        <f t="shared" ref="X6:X37" ca="1" si="4">IF(AND(C6="Smelter not listed",OR(LEN(D6)=0,LEN(E6)=0)),1,0)</f>
        <v>0</v>
      </c>
      <c r="AB6" s="228" t="str">
        <f t="shared" ref="AB6:AB37" si="5">B6&amp;C6</f>
        <v>TinMetallo Belgium N.V.</v>
      </c>
    </row>
    <row r="7" spans="1:34" s="227" customFormat="1" ht="19.95" customHeight="1">
      <c r="A7" s="262"/>
      <c r="B7" s="182" t="s">
        <v>1126</v>
      </c>
      <c r="C7" s="186" t="s">
        <v>13802</v>
      </c>
      <c r="D7" s="230"/>
      <c r="E7" s="182" t="str">
        <f ca="1">IF(ISERROR($V7),"",OFFSET('Smelter Look-up'!$D$4,$V7-4,0)&amp;"")</f>
        <v>INDONESIA</v>
      </c>
      <c r="F7" s="182" t="str">
        <f ca="1">IF(ISERROR($V7),"",OFFSET('Smelter Look-up'!$E$4,$V7-4,0))</f>
        <v>CID001477</v>
      </c>
      <c r="G7" s="182" t="str">
        <f ca="1">IF(C7=$X$4,IF(ISERROR($V7),"Enter smelter details","RMI"),IF(ISERROR($V7),"",OFFSET('Smelter Look-up'!$F$4,$V7-4,0)))</f>
        <v>RMI</v>
      </c>
      <c r="H7" s="183">
        <f ca="1">IF(ISERROR($V7),"",OFFSET('Smelter Look-up'!$G$4,$V7-4,0))</f>
        <v>0</v>
      </c>
      <c r="I7" s="184" t="str">
        <f ca="1">IF(ISERROR($V7),"",OFFSET('Smelter Look-up'!$H$4,$V7-4,0))</f>
        <v>Kundur</v>
      </c>
      <c r="J7" s="184" t="str">
        <f ca="1">IF(ISERROR($V7),"",OFFSET('Smelter Look-up'!$I$4,$V7-4,0))</f>
        <v>Riau</v>
      </c>
      <c r="K7" s="224"/>
      <c r="L7" s="224"/>
      <c r="M7" s="224"/>
      <c r="N7" s="224"/>
      <c r="O7" s="224"/>
      <c r="P7" s="185" t="s">
        <v>489</v>
      </c>
      <c r="Q7" s="225" t="s">
        <v>15814</v>
      </c>
      <c r="R7" s="182" t="str">
        <f ca="1">IF(ISERROR($V7),"",OFFSET('Smelter Look-up'!$C$4,$V7-4,0)&amp;"")</f>
        <v>PT Timah Tbk Kundur</v>
      </c>
      <c r="S7" s="181" t="str">
        <f t="shared" ca="1" si="3"/>
        <v>ID</v>
      </c>
      <c r="T7" s="181" t="str">
        <f ca="1">IF(B7="","",IF(ISERROR(MATCH($J7,SorP!$B$1:$B$6279,0)),"",INDIRECT("'SorP'!$A$"&amp;MATCH($S7&amp;$J7,SorP!C:C,0))))</f>
        <v>ID-RI</v>
      </c>
      <c r="U7" s="201"/>
      <c r="V7" s="226">
        <f>IF(C7="",NA(),IF(OR(C7="Smelter not listed",C7="Smelter not yet identified"),MATCH($B7&amp;$D7,'Smelter Look-up'!$J:$J,0),MATCH($B7&amp;$C7,'Smelter Look-up'!$J:$J,0)))</f>
        <v>513</v>
      </c>
      <c r="X7" s="227">
        <f t="shared" ca="1" si="4"/>
        <v>0</v>
      </c>
      <c r="AB7" s="228" t="str">
        <f t="shared" si="5"/>
        <v>TinPT Timah Tbk Kundur</v>
      </c>
    </row>
    <row r="8" spans="1:34" s="227" customFormat="1" ht="19.95" customHeight="1">
      <c r="A8" s="262"/>
      <c r="B8" s="182" t="s">
        <v>1126</v>
      </c>
      <c r="C8" s="186" t="s">
        <v>811</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t="s">
        <v>15815</v>
      </c>
      <c r="L8" s="224" t="s">
        <v>15816</v>
      </c>
      <c r="M8" s="224"/>
      <c r="N8" s="224" t="s">
        <v>15817</v>
      </c>
      <c r="O8" s="224" t="s">
        <v>15817</v>
      </c>
      <c r="P8" s="185" t="s">
        <v>488</v>
      </c>
      <c r="Q8" s="225"/>
      <c r="R8" s="182" t="str">
        <f ca="1">IF(ISERROR($V8),"",OFFSET('Smelter Look-up'!$C$4,$V8-4,0)&amp;"")</f>
        <v>Fenix Metals</v>
      </c>
      <c r="S8" s="181" t="str">
        <f t="shared" ca="1" si="3"/>
        <v>PL</v>
      </c>
      <c r="T8" s="181" t="str">
        <f ca="1">IF(B8="","",IF(ISERROR(MATCH($J8,SorP!$B$1:$B$6279,0)),"",INDIRECT("'SorP'!$A$"&amp;MATCH($S8&amp;$J8,SorP!C:C,0))))</f>
        <v>PL-18</v>
      </c>
      <c r="U8" s="201"/>
      <c r="V8" s="226">
        <f>IF(C8="",NA(),IF(OR(C8="Smelter not listed",C8="Smelter not yet identified"),MATCH($B8&amp;$D8,'Smelter Look-up'!$J:$J,0),MATCH($B8&amp;$C8,'Smelter Look-up'!$J:$J,0)))</f>
        <v>430</v>
      </c>
      <c r="X8" s="227">
        <f t="shared" ca="1" si="4"/>
        <v>0</v>
      </c>
      <c r="AB8" s="228" t="str">
        <f t="shared" si="5"/>
        <v>TinFenix Metals</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Rainer Schneider Kabelsatzbau GmbH &amp; Co. KG</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Betrifft alle Produkte mit verzinnten Adern</v>
      </c>
      <c r="C6" s="89" t="str">
        <f ca="1">IF(H6=1,J6,I6)</f>
        <v>Vollständig</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Andreas Löhr</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a.loehr@schneider-kabelsatzbau.de</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02742 9336 28</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Christoph Schneider</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c.schneider@schneider-kabelsatzbau.de</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45218</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
      <c r="A13" s="89" t="str">
        <f ca="1">Declaration!B25</f>
        <v>1) Wird absichtlich ein 3TG-Mineral im Herstellungsprozess verwendet oder in das/die Produkt(e) aufgenommen? (*)</v>
      </c>
      <c r="B13" s="92"/>
      <c r="C13" s="92"/>
      <c r="D13" s="96"/>
      <c r="E13" s="20" t="s">
        <v>806</v>
      </c>
      <c r="F13" s="93"/>
      <c r="H13" s="19">
        <f t="shared" si="3"/>
        <v>0</v>
      </c>
    </row>
    <row r="14" spans="1:10" ht="26.4">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0.4">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803</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803</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799999999999997">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1302</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7.799999999999997">
      <c r="A38" s="89" t="str">
        <f ca="1">Declaration!B55</f>
        <v>6) Wie hoch ist der Prozentsatz an Lieferanten, die auf Ihre Lieferkettenumfrage geantwortet haben? (*)</v>
      </c>
      <c r="B38" s="92"/>
      <c r="C38" s="92"/>
      <c r="D38" s="96"/>
      <c r="E38" s="20" t="s">
        <v>803</v>
      </c>
      <c r="F38" s="93"/>
    </row>
    <row r="39" spans="1:10" ht="26.4">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4">
      <c r="A40" s="90" t="str">
        <f ca="1">Declaration!B57</f>
        <v>Zinn  (*)</v>
      </c>
      <c r="B40" s="268" t="str">
        <f>IF(AND($B$15="Yes",$B$20="Yes"),Declaration!D57,0)</f>
        <v>100%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4">
      <c r="A41" s="90" t="str">
        <f ca="1">Declaration!B58</f>
        <v xml:space="preserve">Gold  </v>
      </c>
      <c r="B41" s="268">
        <f>IF(AND($B$16="Yes",$B$21="Yes"),Declaration!D58,0)</f>
        <v>0</v>
      </c>
      <c r="C41" s="89" t="str">
        <f ca="1">IF(H41=1,J41,I41)</f>
        <v>Vollständig</v>
      </c>
      <c r="D41" s="261" t="str">
        <f>IF(H41=1,"Click here to answer question 6 for Gold","")</f>
        <v/>
      </c>
      <c r="E41" s="20" t="s">
        <v>802</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4">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0.4">
      <c r="A43" s="89" t="str">
        <f ca="1">Declaration!B61</f>
        <v>7) Haben Sie alle Schmelzhütten ermittelt, die das 3TG-Mineral für Ihre Lieferkette bereitstellen?  (*)</v>
      </c>
      <c r="B43" s="92"/>
      <c r="C43" s="92"/>
      <c r="D43" s="96"/>
      <c r="E43" s="20" t="s">
        <v>804</v>
      </c>
      <c r="F43" s="93"/>
    </row>
    <row r="44" spans="1:10" ht="51.6">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6">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6">
      <c r="A46" s="90" t="str">
        <f ca="1">Declaration!B64</f>
        <v xml:space="preserve">Gold  </v>
      </c>
      <c r="B46" s="89">
        <f>IF(AND($B$16="Yes",$B$21="Yes"),Declaration!D64,0)</f>
        <v>0</v>
      </c>
      <c r="C46" s="89" t="str">
        <f ca="1">IF(H46=1,J46,I46)</f>
        <v>Vollständig</v>
      </c>
      <c r="D46" s="260" t="str">
        <f>IF(H46=1,"Click here to answer question 7 for Gold","")</f>
        <v/>
      </c>
      <c r="E46" s="20" t="s">
        <v>1298</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6">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803</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2">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No</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700000000000003" customHeight="1">
      <c r="A56" s="89" t="s">
        <v>5</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0.4">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4.4" hidden="1">
      <c r="A61" s="89"/>
      <c r="B61" s="89"/>
      <c r="C61" s="89"/>
      <c r="D61" s="95"/>
      <c r="E61" s="20"/>
      <c r="F61" s="94"/>
      <c r="G61" s="70"/>
      <c r="H61" s="71"/>
      <c r="I61" s="147"/>
    </row>
    <row r="62" spans="1:10" ht="39">
      <c r="A62" s="89" t="str">
        <f ca="1">Declaration!B87</f>
        <v>G. Sieht Ihr Review-Prozess ein Korrekturmaßnahmen-Management vor? (*)</v>
      </c>
      <c r="B62" s="89" t="str">
        <f>Declaration!D87</f>
        <v>No</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37.799999999999997">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Andreas Loehr</cp:lastModifiedBy>
  <cp:lastPrinted>2015-04-21T20:47:43Z</cp:lastPrinted>
  <dcterms:created xsi:type="dcterms:W3CDTF">2010-06-21T21:00:23Z</dcterms:created>
  <dcterms:modified xsi:type="dcterms:W3CDTF">2024-07-19T10:17:21Z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